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T:\05.-Programas de Operacion\PE QUELLON\02.-POT\202103\"/>
    </mc:Choice>
  </mc:AlternateContent>
  <bookViews>
    <workbookView xWindow="0" yWindow="0" windowWidth="28800" windowHeight="12435" tabRatio="533" activeTab="2"/>
  </bookViews>
  <sheets>
    <sheet name="TAPA" sheetId="6" r:id="rId1"/>
    <sheet name="Hoja1" sheetId="9" state="hidden" r:id="rId2"/>
    <sheet name="PC" sheetId="3" r:id="rId3"/>
    <sheet name="LPP" sheetId="8" r:id="rId4"/>
  </sheets>
  <definedNames>
    <definedName name="_xlnm._FilterDatabase" localSheetId="3" hidden="1">LPP!$A$11:$H$23</definedName>
    <definedName name="_xlnm._FilterDatabase" localSheetId="2" hidden="1">PC!#REF!</definedName>
    <definedName name="_xlnm.Print_Area" localSheetId="0">TAPA!$A$1:$J$25</definedName>
  </definedNames>
  <calcPr calcId="152511"/>
  <pivotCaches>
    <pivotCache cacheId="0" r:id="rId5"/>
    <pivotCache cacheId="1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6" l="1"/>
  <c r="F7" i="8" l="1"/>
  <c r="E7" i="8"/>
  <c r="H7" i="3"/>
  <c r="F7" i="3"/>
  <c r="C7" i="8" l="1"/>
  <c r="A7" i="8"/>
  <c r="A7" i="3"/>
  <c r="C7" i="3"/>
  <c r="A2" i="8" l="1"/>
  <c r="A2" i="3"/>
</calcChain>
</file>

<file path=xl/sharedStrings.xml><?xml version="1.0" encoding="utf-8"?>
<sst xmlns="http://schemas.openxmlformats.org/spreadsheetml/2006/main" count="202" uniqueCount="66">
  <si>
    <t>Unidad de Negocio</t>
  </si>
  <si>
    <t>Servicio</t>
  </si>
  <si>
    <t>Sentido</t>
  </si>
  <si>
    <t>Correlativo Punto de Control</t>
  </si>
  <si>
    <t>Longitud</t>
  </si>
  <si>
    <t>Latitud</t>
  </si>
  <si>
    <t>Distancia al origen</t>
  </si>
  <si>
    <t>Seguimiento</t>
  </si>
  <si>
    <t>ICR</t>
  </si>
  <si>
    <t>IP</t>
  </si>
  <si>
    <t>Ponderador ICR</t>
  </si>
  <si>
    <t>Punto Urbano</t>
  </si>
  <si>
    <t>Referencia de Punto de Control</t>
  </si>
  <si>
    <t>UN</t>
  </si>
  <si>
    <t>Correlativo Punto
de Control</t>
  </si>
  <si>
    <t>Intervalo Anterior
(IPPdk-1)</t>
  </si>
  <si>
    <t>Hora de Pasada Programada
(TPPdk)</t>
  </si>
  <si>
    <t>Intervalo Posterior
(IPPdk)</t>
  </si>
  <si>
    <t>Tipo de Día</t>
  </si>
  <si>
    <t>ESTACIONALIDAD</t>
  </si>
  <si>
    <t>REGIÓN</t>
  </si>
  <si>
    <t>UNIDAD DE NEGOCIO</t>
  </si>
  <si>
    <t>Realizado por</t>
  </si>
  <si>
    <t>FECHA FIN</t>
  </si>
  <si>
    <t>Revisado por</t>
  </si>
  <si>
    <t>TIPO REGULACIÓN</t>
  </si>
  <si>
    <t>TIPO PROGRAMA</t>
  </si>
  <si>
    <t>ZONA REGULADA</t>
  </si>
  <si>
    <t>Estacionalidad</t>
  </si>
  <si>
    <t>2. Puntos de Control</t>
  </si>
  <si>
    <t>2. Horas de pasada programada</t>
  </si>
  <si>
    <t>1. Descripción de la Unidad de Negocio</t>
  </si>
  <si>
    <t>CORRELATIVO ANEXO 1</t>
  </si>
  <si>
    <t>CORRELATIVO ANEXO 5</t>
  </si>
  <si>
    <t>FECHA INICIO A5</t>
  </si>
  <si>
    <t>FECHA FIN A5</t>
  </si>
  <si>
    <t>AÑO</t>
  </si>
  <si>
    <t>PE</t>
  </si>
  <si>
    <t>X</t>
  </si>
  <si>
    <t>L2</t>
  </si>
  <si>
    <t>QUELLÓN</t>
  </si>
  <si>
    <t>2e</t>
  </si>
  <si>
    <t>00:30:00</t>
  </si>
  <si>
    <t>DL</t>
  </si>
  <si>
    <t>DS</t>
  </si>
  <si>
    <t>DF</t>
  </si>
  <si>
    <t>2E</t>
  </si>
  <si>
    <t>POT</t>
  </si>
  <si>
    <t>José Miguel Sepúlveda M.</t>
  </si>
  <si>
    <t>07:41:00</t>
  </si>
  <si>
    <t>08:41:00</t>
  </si>
  <si>
    <t>15:41:00</t>
  </si>
  <si>
    <t>16:41:00</t>
  </si>
  <si>
    <t>00:15:00</t>
  </si>
  <si>
    <t>Total general</t>
  </si>
  <si>
    <t>Cuenta de Unidad de Negocio</t>
  </si>
  <si>
    <t>Total</t>
  </si>
  <si>
    <t>Cuenta de Hora de Pasada Programada
(TPPdk)</t>
  </si>
  <si>
    <t>NORMAL</t>
  </si>
  <si>
    <t>07:04:00</t>
  </si>
  <si>
    <t>07:19:00</t>
  </si>
  <si>
    <t>18:49:00</t>
  </si>
  <si>
    <t>19:04:00</t>
  </si>
  <si>
    <t>08:02:00</t>
  </si>
  <si>
    <t>17:32:00</t>
  </si>
  <si>
    <t>10:02:00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</si>
</sst>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1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0"/>
      <name val="Calibri"/>
      <family val="2"/>
    </font>
    <font>
      <sz val="8"/>
      <color rgb="FF000000"/>
      <name val="Calibri"/>
      <family val="2"/>
    </font>
    <font>
      <sz val="10"/>
      <color theme="0"/>
      <name val="Calibri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28"/>
      <color theme="1"/>
      <name val="Trebuchet MS"/>
      <family val="2"/>
    </font>
    <font>
      <sz val="10"/>
      <color theme="1"/>
      <name val="Calibri"/>
      <family val="2"/>
      <scheme val="minor"/>
    </font>
    <font>
      <sz val="10"/>
      <color theme="1"/>
      <name val="Trebuchet MS"/>
      <family val="2"/>
    </font>
    <font>
      <b/>
      <sz val="11"/>
      <color theme="1"/>
      <name val="Trebuchet MS"/>
      <family val="2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3" borderId="5" xfId="0" applyFont="1" applyFill="1" applyBorder="1" applyAlignment="1">
      <alignment horizontal="center" vertical="center" textRotation="90" wrapText="1"/>
    </xf>
    <xf numFmtId="0" fontId="3" fillId="3" borderId="6" xfId="0" applyFont="1" applyFill="1" applyBorder="1" applyAlignment="1">
      <alignment horizontal="center" vertical="center" textRotation="90" wrapText="1"/>
    </xf>
    <xf numFmtId="0" fontId="3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/>
    <xf numFmtId="0" fontId="8" fillId="0" borderId="0" xfId="0" applyFont="1" applyAlignment="1">
      <alignment horizontal="center"/>
    </xf>
    <xf numFmtId="0" fontId="12" fillId="5" borderId="4" xfId="0" applyFont="1" applyFill="1" applyBorder="1" applyAlignment="1">
      <alignment horizontal="left"/>
    </xf>
    <xf numFmtId="0" fontId="0" fillId="6" borderId="4" xfId="0" applyFill="1" applyBorder="1" applyAlignment="1">
      <alignment horizontal="center"/>
    </xf>
    <xf numFmtId="0" fontId="8" fillId="0" borderId="4" xfId="0" applyFont="1" applyBorder="1"/>
    <xf numFmtId="0" fontId="0" fillId="0" borderId="0" xfId="0" applyAlignment="1">
      <alignment vertical="center" wrapText="1"/>
    </xf>
    <xf numFmtId="0" fontId="8" fillId="0" borderId="0" xfId="0" applyFont="1" applyAlignment="1">
      <alignment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/>
    </xf>
    <xf numFmtId="14" fontId="0" fillId="0" borderId="4" xfId="0" applyNumberFormat="1" applyFill="1" applyBorder="1" applyAlignment="1">
      <alignment horizontal="center"/>
    </xf>
    <xf numFmtId="0" fontId="0" fillId="0" borderId="0" xfId="0" applyFill="1"/>
    <xf numFmtId="0" fontId="6" fillId="0" borderId="4" xfId="0" applyFont="1" applyFill="1" applyBorder="1" applyAlignment="1">
      <alignment horizontal="center" vertical="center"/>
    </xf>
    <xf numFmtId="0" fontId="8" fillId="0" borderId="0" xfId="0" applyFont="1" applyAlignment="1"/>
    <xf numFmtId="0" fontId="4" fillId="7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21" fontId="6" fillId="4" borderId="0" xfId="0" quotePrefix="1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21" fontId="6" fillId="0" borderId="1" xfId="0" applyNumberFormat="1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" fillId="0" borderId="4" xfId="0" applyFont="1" applyFill="1" applyBorder="1" applyAlignment="1">
      <alignment horizontal="center" vertical="center"/>
    </xf>
    <xf numFmtId="164" fontId="8" fillId="8" borderId="9" xfId="0" applyNumberFormat="1" applyFont="1" applyFill="1" applyBorder="1" applyAlignment="1">
      <alignment horizontal="center"/>
    </xf>
    <xf numFmtId="21" fontId="6" fillId="9" borderId="4" xfId="0" quotePrefix="1" applyNumberFormat="1" applyFont="1" applyFill="1" applyBorder="1" applyAlignment="1">
      <alignment horizontal="center" vertical="center"/>
    </xf>
    <xf numFmtId="0" fontId="0" fillId="9" borderId="4" xfId="0" quotePrefix="1" applyFill="1" applyBorder="1" applyAlignment="1">
      <alignment horizontal="center"/>
    </xf>
    <xf numFmtId="21" fontId="6" fillId="8" borderId="4" xfId="0" quotePrefix="1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left"/>
    </xf>
    <xf numFmtId="0" fontId="12" fillId="2" borderId="4" xfId="0" applyFont="1" applyFill="1" applyBorder="1" applyAlignment="1">
      <alignment horizontal="left"/>
    </xf>
    <xf numFmtId="0" fontId="8" fillId="8" borderId="1" xfId="0" applyFont="1" applyFill="1" applyBorder="1" applyAlignment="1">
      <alignment horizontal="center"/>
    </xf>
    <xf numFmtId="0" fontId="8" fillId="8" borderId="3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2" fillId="2" borderId="0" xfId="0" applyFont="1" applyFill="1" applyAlignment="1">
      <alignment horizontal="center" vertical="center"/>
    </xf>
    <xf numFmtId="0" fontId="0" fillId="6" borderId="8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14" fontId="0" fillId="0" borderId="4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14" fontId="0" fillId="0" borderId="3" xfId="0" applyNumberFormat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4" borderId="2" xfId="0" applyFill="1" applyBorder="1" applyAlignment="1">
      <alignment horizontal="center"/>
    </xf>
  </cellXfs>
  <cellStyles count="1">
    <cellStyle name="Normal" xfId="0" builtinId="0"/>
  </cellStyles>
  <dxfs count="3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6" formatCode="h:mm:ss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6" formatCode="h:mm:ss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6" formatCode="h:mm:ss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none"/>
      </font>
      <fill>
        <patternFill patternType="solid">
          <fgColor indexed="64"/>
          <bgColor theme="1" tint="0.49998474074526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  <numFmt numFmtId="165" formatCode="#,##0.0000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  <numFmt numFmtId="165" formatCode="#,##0.0000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alignment horizontal="center" indent="0" justifyLastLine="0" shrinkToFit="0" readingOrder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none"/>
      </font>
      <fill>
        <patternFill patternType="solid">
          <fgColor indexed="64"/>
          <bgColor theme="1" tint="0.499984740745262"/>
        </patternFill>
      </fill>
      <alignment horizontal="center" vertical="center" textRotation="9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ustavo Andrés Barahona Faúndez" refreshedDate="44162.534753472224" createdVersion="5" refreshedVersion="5" minRefreshableVersion="3" recordCount="13">
  <cacheSource type="worksheet">
    <worksheetSource name="Tabla3"/>
  </cacheSource>
  <cacheFields count="8">
    <cacheField name="UN" numFmtId="0">
      <sharedItems/>
    </cacheField>
    <cacheField name="Servicio" numFmtId="0">
      <sharedItems containsMixedTypes="1" containsNumber="1" containsInteger="1" minValue="2" maxValue="2" count="2">
        <n v="2"/>
        <s v="2e"/>
      </sharedItems>
    </cacheField>
    <cacheField name="Sentido" numFmtId="0">
      <sharedItems containsSemiMixedTypes="0" containsString="0" containsNumber="1" containsInteger="1" minValue="0" maxValue="1" count="2">
        <n v="1"/>
        <n v="0"/>
      </sharedItems>
    </cacheField>
    <cacheField name="Correlativo Punto_x000a_de Control" numFmtId="0">
      <sharedItems containsSemiMixedTypes="0" containsString="0" containsNumber="1" containsInteger="1" minValue="1" maxValue="1" count="1">
        <n v="1"/>
      </sharedItems>
    </cacheField>
    <cacheField name="Intervalo Anterior_x000a_(IPPdk-1)" numFmtId="21">
      <sharedItems/>
    </cacheField>
    <cacheField name="Hora de Pasada Programada_x000a_(TPPdk)" numFmtId="0">
      <sharedItems/>
    </cacheField>
    <cacheField name="Intervalo Posterior_x000a_(IPPdk)" numFmtId="21">
      <sharedItems/>
    </cacheField>
    <cacheField name="Tipo de Día" numFmtId="21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Gustavo Andrés Barahona Faúndez" refreshedDate="44162.544593055558" createdVersion="5" refreshedVersion="5" minRefreshableVersion="3" recordCount="46">
  <cacheSource type="worksheet">
    <worksheetSource name="Tabla1"/>
  </cacheSource>
  <cacheFields count="13">
    <cacheField name="Unidad de Negocio" numFmtId="0">
      <sharedItems/>
    </cacheField>
    <cacheField name="Servicio" numFmtId="0">
      <sharedItems containsMixedTypes="1" containsNumber="1" containsInteger="1" minValue="2" maxValue="2" count="2">
        <n v="2"/>
        <s v="2E"/>
      </sharedItems>
    </cacheField>
    <cacheField name="Sentido" numFmtId="0">
      <sharedItems containsSemiMixedTypes="0" containsString="0" containsNumber="1" containsInteger="1" minValue="0" maxValue="1" count="2">
        <n v="0"/>
        <n v="1"/>
      </sharedItems>
    </cacheField>
    <cacheField name="Correlativo Punto de Control" numFmtId="0">
      <sharedItems containsSemiMixedTypes="0" containsString="0" containsNumber="1" containsInteger="1" minValue="1" maxValue="12" count="12">
        <n v="1"/>
        <n v="2"/>
        <n v="3"/>
        <n v="4"/>
        <n v="5"/>
        <n v="6"/>
        <n v="7"/>
        <n v="8"/>
        <n v="9"/>
        <n v="10"/>
        <n v="11"/>
        <n v="12"/>
      </sharedItems>
    </cacheField>
    <cacheField name="Longitud" numFmtId="0">
      <sharedItems containsSemiMixedTypes="0" containsString="0" containsNumber="1" minValue="-73.643449000000004" maxValue="-73.568938000000003"/>
    </cacheField>
    <cacheField name="Latitud" numFmtId="0">
      <sharedItems containsSemiMixedTypes="0" containsString="0" containsNumber="1" minValue="-43.137752999999996" maxValue="-43.110016000000002"/>
    </cacheField>
    <cacheField name="Distancia al origen" numFmtId="0">
      <sharedItems containsSemiMixedTypes="0" containsString="0" containsNumber="1" minValue="81.452949523925781" maxValue="13432.376953125"/>
    </cacheField>
    <cacheField name="Seguimiento" numFmtId="0">
      <sharedItems containsSemiMixedTypes="0" containsString="0" containsNumber="1" containsInteger="1" minValue="1" maxValue="1"/>
    </cacheField>
    <cacheField name="ICR" numFmtId="0">
      <sharedItems containsSemiMixedTypes="0" containsString="0" containsNumber="1" containsInteger="1" minValue="0" maxValue="1"/>
    </cacheField>
    <cacheField name="IP" numFmtId="0">
      <sharedItems containsSemiMixedTypes="0" containsString="0" containsNumber="1" containsInteger="1" minValue="0" maxValue="1" count="2">
        <n v="1"/>
        <n v="0"/>
      </sharedItems>
    </cacheField>
    <cacheField name="Ponderador ICR" numFmtId="0">
      <sharedItems containsSemiMixedTypes="0" containsString="0" containsNumber="1" minValue="0" maxValue="0.85"/>
    </cacheField>
    <cacheField name="Punto Urbano" numFmtId="0">
      <sharedItems containsSemiMixedTypes="0" containsString="0" containsNumber="1" containsInteger="1" minValue="0" maxValue="1"/>
    </cacheField>
    <cacheField name="Referencia de Punto de Control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">
  <r>
    <s v="L2"/>
    <x v="0"/>
    <x v="0"/>
    <x v="0"/>
    <s v="00:20:00"/>
    <s v="07:20:00"/>
    <s v="00:20:00"/>
    <s v="DL"/>
  </r>
  <r>
    <s v="L2"/>
    <x v="0"/>
    <x v="1"/>
    <x v="0"/>
    <s v="00:30:00"/>
    <s v="07:04:00"/>
    <s v="00:15:00"/>
    <s v="DL"/>
  </r>
  <r>
    <s v="L2"/>
    <x v="0"/>
    <x v="1"/>
    <x v="0"/>
    <s v="00:15:00"/>
    <s v="07:19:00"/>
    <s v="00:15:00"/>
    <s v="DL"/>
  </r>
  <r>
    <s v="L2"/>
    <x v="0"/>
    <x v="1"/>
    <x v="0"/>
    <s v="00:10:00"/>
    <s v="18:19:00"/>
    <s v="00:15:00"/>
    <s v="DL"/>
  </r>
  <r>
    <s v="L2"/>
    <x v="0"/>
    <x v="1"/>
    <x v="0"/>
    <s v="00:15:00"/>
    <s v="18:34:00"/>
    <s v="00:30:00"/>
    <s v="DL"/>
  </r>
  <r>
    <s v="L2"/>
    <x v="0"/>
    <x v="1"/>
    <x v="0"/>
    <s v="00:30:00"/>
    <s v="08:10:00"/>
    <s v="00:20:00"/>
    <s v="DS"/>
  </r>
  <r>
    <s v="L2"/>
    <x v="0"/>
    <x v="1"/>
    <x v="0"/>
    <s v="00:20:00"/>
    <s v="17:10:00"/>
    <s v="00:30:00"/>
    <s v="DS"/>
  </r>
  <r>
    <s v="L2"/>
    <x v="0"/>
    <x v="1"/>
    <x v="0"/>
    <s v="00:30:00"/>
    <s v="10:12:00"/>
    <s v="00:30:00"/>
    <s v="DF"/>
  </r>
  <r>
    <s v="L2"/>
    <x v="0"/>
    <x v="1"/>
    <x v="0"/>
    <s v="00:20:00"/>
    <s v="17:02:00"/>
    <s v="00:30:00"/>
    <s v="DF"/>
  </r>
  <r>
    <s v="L2"/>
    <x v="1"/>
    <x v="1"/>
    <x v="0"/>
    <s v="00:30:00"/>
    <s v="07:41:00"/>
    <s v="00:30:00"/>
    <s v="DL"/>
  </r>
  <r>
    <s v="L2"/>
    <x v="1"/>
    <x v="1"/>
    <x v="0"/>
    <s v="00:30:00"/>
    <s v="08:41:00"/>
    <s v="00:30:00"/>
    <s v="DL"/>
  </r>
  <r>
    <s v="L2"/>
    <x v="1"/>
    <x v="1"/>
    <x v="0"/>
    <s v="00:30:00"/>
    <s v="15:41:00"/>
    <s v="00:30:00"/>
    <s v="DL"/>
  </r>
  <r>
    <s v="L2"/>
    <x v="1"/>
    <x v="1"/>
    <x v="0"/>
    <s v="00:30:00"/>
    <s v="16:41:00"/>
    <s v="00:30:00"/>
    <s v="DL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6">
  <r>
    <s v="L2"/>
    <x v="0"/>
    <x v="0"/>
    <x v="0"/>
    <n v="-73.568938000000003"/>
    <n v="-43.113894000000002"/>
    <n v="105.31983184814453"/>
    <n v="1"/>
    <n v="0"/>
    <x v="0"/>
    <n v="0"/>
    <n v="0"/>
    <m/>
  </r>
  <r>
    <s v="L2"/>
    <x v="0"/>
    <x v="0"/>
    <x v="1"/>
    <n v="-73.575644999999994"/>
    <n v="-43.116753000000003"/>
    <n v="749.21612548828125"/>
    <n v="1"/>
    <n v="1"/>
    <x v="1"/>
    <n v="0.85"/>
    <n v="0"/>
    <m/>
  </r>
  <r>
    <s v="L2"/>
    <x v="0"/>
    <x v="0"/>
    <x v="2"/>
    <n v="-73.595087000000007"/>
    <n v="-43.117961000000001"/>
    <n v="2418.769775390625"/>
    <n v="1"/>
    <n v="1"/>
    <x v="1"/>
    <n v="0.1"/>
    <n v="0"/>
    <m/>
  </r>
  <r>
    <s v="L2"/>
    <x v="0"/>
    <x v="0"/>
    <x v="3"/>
    <n v="-73.603132000000002"/>
    <n v="-43.117164000000002"/>
    <n v="3092.462158203125"/>
    <n v="1"/>
    <n v="0"/>
    <x v="1"/>
    <n v="0"/>
    <n v="0"/>
    <m/>
  </r>
  <r>
    <s v="L2"/>
    <x v="0"/>
    <x v="0"/>
    <x v="4"/>
    <n v="-73.610454000000004"/>
    <n v="-43.117851000000002"/>
    <n v="3796.034912109375"/>
    <n v="1"/>
    <n v="0"/>
    <x v="1"/>
    <n v="0"/>
    <n v="1"/>
    <m/>
  </r>
  <r>
    <s v="L2"/>
    <x v="0"/>
    <x v="0"/>
    <x v="5"/>
    <n v="-73.617835999999997"/>
    <n v="-43.110016000000002"/>
    <n v="5459.3994140625"/>
    <n v="1"/>
    <n v="0"/>
    <x v="1"/>
    <n v="0"/>
    <n v="1"/>
    <m/>
  </r>
  <r>
    <s v="L2"/>
    <x v="0"/>
    <x v="0"/>
    <x v="6"/>
    <n v="-73.616938000000005"/>
    <n v="-43.116452000000002"/>
    <n v="7274.025390625"/>
    <n v="1"/>
    <n v="0"/>
    <x v="1"/>
    <n v="0"/>
    <n v="1"/>
    <m/>
  </r>
  <r>
    <s v="L2"/>
    <x v="0"/>
    <x v="0"/>
    <x v="7"/>
    <n v="-73.627118999999993"/>
    <n v="-43.116867999999997"/>
    <n v="8230.228515625"/>
    <n v="1"/>
    <n v="0"/>
    <x v="1"/>
    <n v="0"/>
    <n v="1"/>
    <m/>
  </r>
  <r>
    <s v="L2"/>
    <x v="0"/>
    <x v="0"/>
    <x v="8"/>
    <n v="-73.643009000000006"/>
    <n v="-43.123246999999999"/>
    <n v="9851.6572265625"/>
    <n v="1"/>
    <n v="0"/>
    <x v="1"/>
    <n v="0"/>
    <n v="0"/>
    <m/>
  </r>
  <r>
    <s v="L2"/>
    <x v="0"/>
    <x v="0"/>
    <x v="9"/>
    <n v="-73.627579999999995"/>
    <n v="-43.131377999999998"/>
    <n v="11921.75390625"/>
    <n v="1"/>
    <n v="0"/>
    <x v="1"/>
    <n v="0"/>
    <n v="0"/>
    <m/>
  </r>
  <r>
    <s v="L2"/>
    <x v="0"/>
    <x v="0"/>
    <x v="10"/>
    <n v="-73.618605000000002"/>
    <n v="-43.137745000000002"/>
    <n v="12957.2255859375"/>
    <n v="1"/>
    <n v="1"/>
    <x v="1"/>
    <n v="0.05"/>
    <n v="0"/>
    <m/>
  </r>
  <r>
    <s v="L2"/>
    <x v="0"/>
    <x v="1"/>
    <x v="0"/>
    <n v="-73.618589"/>
    <n v="-43.137752999999996"/>
    <n v="153.99227905273437"/>
    <n v="1"/>
    <n v="0"/>
    <x v="0"/>
    <n v="0"/>
    <n v="0"/>
    <m/>
  </r>
  <r>
    <s v="L2"/>
    <x v="0"/>
    <x v="1"/>
    <x v="1"/>
    <n v="-73.627579999999995"/>
    <n v="-43.131377999999998"/>
    <n v="1191.0389404296875"/>
    <n v="1"/>
    <n v="1"/>
    <x v="1"/>
    <n v="0.85"/>
    <n v="0"/>
    <m/>
  </r>
  <r>
    <s v="L2"/>
    <x v="0"/>
    <x v="1"/>
    <x v="2"/>
    <n v="-73.643009000000006"/>
    <n v="-43.123246999999999"/>
    <n v="3261.134765625"/>
    <n v="1"/>
    <n v="1"/>
    <x v="1"/>
    <n v="0.1"/>
    <n v="0"/>
    <m/>
  </r>
  <r>
    <s v="L2"/>
    <x v="0"/>
    <x v="1"/>
    <x v="3"/>
    <n v="-73.626549999999995"/>
    <n v="-43.116990999999999"/>
    <n v="4930.84619140625"/>
    <n v="1"/>
    <n v="0"/>
    <x v="1"/>
    <n v="0"/>
    <n v="1"/>
    <m/>
  </r>
  <r>
    <s v="L2"/>
    <x v="0"/>
    <x v="1"/>
    <x v="4"/>
    <n v="-73.621112999999994"/>
    <n v="-43.119191999999998"/>
    <n v="5573.32958984375"/>
    <n v="1"/>
    <n v="0"/>
    <x v="1"/>
    <n v="0"/>
    <n v="1"/>
    <m/>
  </r>
  <r>
    <s v="L2"/>
    <x v="0"/>
    <x v="1"/>
    <x v="5"/>
    <n v="-73.618352999999999"/>
    <n v="-43.117502999999999"/>
    <n v="5990.50390625"/>
    <n v="1"/>
    <n v="0"/>
    <x v="1"/>
    <n v="0"/>
    <n v="1"/>
    <m/>
  </r>
  <r>
    <s v="L2"/>
    <x v="0"/>
    <x v="1"/>
    <x v="6"/>
    <n v="-73.617844000000005"/>
    <n v="-43.110017999999997"/>
    <n v="8078.48779296875"/>
    <n v="1"/>
    <n v="0"/>
    <x v="1"/>
    <n v="0"/>
    <n v="1"/>
    <m/>
  </r>
  <r>
    <s v="L2"/>
    <x v="0"/>
    <x v="1"/>
    <x v="7"/>
    <n v="-73.610461000000001"/>
    <n v="-43.117849999999997"/>
    <n v="9741.9609375"/>
    <n v="1"/>
    <n v="0"/>
    <x v="1"/>
    <n v="0"/>
    <n v="1"/>
    <m/>
  </r>
  <r>
    <s v="L2"/>
    <x v="0"/>
    <x v="1"/>
    <x v="8"/>
    <n v="-73.605230000000006"/>
    <n v="-43.116666000000002"/>
    <n v="10216.482421875"/>
    <n v="1"/>
    <n v="0"/>
    <x v="1"/>
    <n v="0"/>
    <n v="1"/>
    <m/>
  </r>
  <r>
    <s v="L2"/>
    <x v="0"/>
    <x v="1"/>
    <x v="9"/>
    <n v="-73.594497000000004"/>
    <n v="-43.118026999999998"/>
    <n v="11168.3759765625"/>
    <n v="1"/>
    <n v="0"/>
    <x v="1"/>
    <n v="0"/>
    <n v="1"/>
    <m/>
  </r>
  <r>
    <s v="L2"/>
    <x v="0"/>
    <x v="1"/>
    <x v="10"/>
    <n v="-73.574956"/>
    <n v="-43.116563999999997"/>
    <n v="12849.2626953125"/>
    <n v="1"/>
    <n v="0"/>
    <x v="1"/>
    <n v="0"/>
    <n v="0"/>
    <m/>
  </r>
  <r>
    <s v="L2"/>
    <x v="0"/>
    <x v="1"/>
    <x v="11"/>
    <n v="-73.568944999999999"/>
    <n v="-43.113900000000001"/>
    <n v="13432.376953125"/>
    <n v="1"/>
    <n v="1"/>
    <x v="1"/>
    <n v="0.05"/>
    <n v="0"/>
    <m/>
  </r>
  <r>
    <s v="L2"/>
    <x v="1"/>
    <x v="0"/>
    <x v="0"/>
    <n v="-73.568938000000003"/>
    <n v="-43.113894000000002"/>
    <n v="105.31983184814453"/>
    <n v="1"/>
    <n v="0"/>
    <x v="0"/>
    <n v="0"/>
    <n v="0"/>
    <m/>
  </r>
  <r>
    <s v="L2"/>
    <x v="1"/>
    <x v="0"/>
    <x v="1"/>
    <n v="-73.575644999999994"/>
    <n v="-43.116753000000003"/>
    <n v="749.21612548828125"/>
    <n v="1"/>
    <n v="1"/>
    <x v="1"/>
    <n v="0.85"/>
    <n v="0"/>
    <m/>
  </r>
  <r>
    <s v="L2"/>
    <x v="1"/>
    <x v="0"/>
    <x v="2"/>
    <n v="-73.585989999999995"/>
    <n v="-43.117165"/>
    <n v="1612.0509033203125"/>
    <n v="1"/>
    <n v="1"/>
    <x v="1"/>
    <n v="0.1"/>
    <n v="0"/>
    <m/>
  </r>
  <r>
    <s v="L2"/>
    <x v="1"/>
    <x v="0"/>
    <x v="3"/>
    <n v="-73.595087000000007"/>
    <n v="-43.117961000000001"/>
    <n v="2418.769775390625"/>
    <n v="1"/>
    <n v="0"/>
    <x v="1"/>
    <n v="0"/>
    <n v="0"/>
    <m/>
  </r>
  <r>
    <s v="L2"/>
    <x v="1"/>
    <x v="0"/>
    <x v="4"/>
    <n v="-73.603132000000002"/>
    <n v="-43.117164000000002"/>
    <n v="3092.462158203125"/>
    <n v="1"/>
    <n v="0"/>
    <x v="1"/>
    <n v="0"/>
    <n v="0"/>
    <m/>
  </r>
  <r>
    <s v="L2"/>
    <x v="1"/>
    <x v="0"/>
    <x v="5"/>
    <n v="-73.610454000000004"/>
    <n v="-43.117851000000002"/>
    <n v="3796.034912109375"/>
    <n v="1"/>
    <n v="0"/>
    <x v="1"/>
    <n v="0"/>
    <n v="1"/>
    <m/>
  </r>
  <r>
    <s v="L2"/>
    <x v="1"/>
    <x v="0"/>
    <x v="6"/>
    <n v="-73.618171000000004"/>
    <n v="-43.117510000000003"/>
    <n v="4425.25927734375"/>
    <n v="1"/>
    <n v="0"/>
    <x v="1"/>
    <n v="0"/>
    <n v="1"/>
    <m/>
  </r>
  <r>
    <s v="L2"/>
    <x v="1"/>
    <x v="0"/>
    <x v="7"/>
    <n v="-73.623226000000003"/>
    <n v="-43.117308000000001"/>
    <n v="4837.318359375"/>
    <n v="1"/>
    <n v="0"/>
    <x v="1"/>
    <n v="0"/>
    <n v="1"/>
    <m/>
  </r>
  <r>
    <s v="L2"/>
    <x v="1"/>
    <x v="0"/>
    <x v="8"/>
    <n v="-73.627118999999993"/>
    <n v="-43.116867999999997"/>
    <n v="5160.02734375"/>
    <n v="1"/>
    <n v="0"/>
    <x v="1"/>
    <n v="0"/>
    <n v="1"/>
    <m/>
  </r>
  <r>
    <s v="L2"/>
    <x v="1"/>
    <x v="0"/>
    <x v="9"/>
    <n v="-73.635869999999997"/>
    <n v="-43.117730999999999"/>
    <n v="5917.90478515625"/>
    <n v="1"/>
    <n v="0"/>
    <x v="1"/>
    <n v="0"/>
    <n v="0"/>
    <m/>
  </r>
  <r>
    <s v="L2"/>
    <x v="1"/>
    <x v="0"/>
    <x v="10"/>
    <n v="-73.643009000000006"/>
    <n v="-43.123246999999999"/>
    <n v="6781.4560546875"/>
    <n v="1"/>
    <n v="0"/>
    <x v="1"/>
    <n v="0"/>
    <n v="0"/>
    <m/>
  </r>
  <r>
    <s v="L2"/>
    <x v="1"/>
    <x v="0"/>
    <x v="11"/>
    <n v="-73.643438000000003"/>
    <n v="-43.12865"/>
    <n v="7384.7177734375"/>
    <n v="1"/>
    <n v="1"/>
    <x v="1"/>
    <n v="0.05"/>
    <n v="0"/>
    <m/>
  </r>
  <r>
    <s v="L2"/>
    <x v="1"/>
    <x v="1"/>
    <x v="0"/>
    <n v="-73.643449000000004"/>
    <n v="-43.129238000000001"/>
    <n v="81.452949523925781"/>
    <n v="1"/>
    <n v="0"/>
    <x v="1"/>
    <n v="0"/>
    <n v="0"/>
    <m/>
  </r>
  <r>
    <s v="L2"/>
    <x v="1"/>
    <x v="1"/>
    <x v="1"/>
    <n v="-73.643009000000006"/>
    <n v="-43.123246999999999"/>
    <n v="750.0452880859375"/>
    <n v="1"/>
    <n v="1"/>
    <x v="1"/>
    <n v="0.85"/>
    <n v="0"/>
    <m/>
  </r>
  <r>
    <s v="L2"/>
    <x v="1"/>
    <x v="1"/>
    <x v="2"/>
    <n v="-73.639376999999996"/>
    <n v="-43.119529999999997"/>
    <n v="1263.54345703125"/>
    <n v="1"/>
    <n v="1"/>
    <x v="1"/>
    <n v="0.1"/>
    <n v="0"/>
    <m/>
  </r>
  <r>
    <s v="L2"/>
    <x v="1"/>
    <x v="1"/>
    <x v="3"/>
    <n v="-73.633066999999997"/>
    <n v="-43.116458000000002"/>
    <n v="1882.259033203125"/>
    <n v="1"/>
    <n v="0"/>
    <x v="1"/>
    <n v="0"/>
    <n v="0"/>
    <m/>
  </r>
  <r>
    <s v="L2"/>
    <x v="1"/>
    <x v="1"/>
    <x v="4"/>
    <n v="-73.626549999999995"/>
    <n v="-43.116990999999999"/>
    <n v="2419.756591796875"/>
    <n v="1"/>
    <n v="0"/>
    <x v="1"/>
    <n v="0"/>
    <n v="1"/>
    <m/>
  </r>
  <r>
    <s v="L2"/>
    <x v="1"/>
    <x v="1"/>
    <x v="5"/>
    <n v="-73.618352999999999"/>
    <n v="-43.117502999999999"/>
    <n v="3091.408935546875"/>
    <n v="1"/>
    <n v="0"/>
    <x v="1"/>
    <n v="0"/>
    <n v="1"/>
    <m/>
  </r>
  <r>
    <s v="L2"/>
    <x v="1"/>
    <x v="1"/>
    <x v="6"/>
    <n v="-73.611630000000005"/>
    <n v="-43.117787"/>
    <n v="3639.493896484375"/>
    <n v="1"/>
    <n v="0"/>
    <x v="1"/>
    <n v="0"/>
    <n v="1"/>
    <m/>
  </r>
  <r>
    <s v="L2"/>
    <x v="1"/>
    <x v="1"/>
    <x v="7"/>
    <n v="-73.605230000000006"/>
    <n v="-43.116666000000002"/>
    <n v="4209.4111328125"/>
    <n v="1"/>
    <n v="0"/>
    <x v="1"/>
    <n v="0"/>
    <n v="1"/>
    <m/>
  </r>
  <r>
    <s v="L2"/>
    <x v="1"/>
    <x v="1"/>
    <x v="8"/>
    <n v="-73.594497000000004"/>
    <n v="-43.118026999999998"/>
    <n v="5161.30517578125"/>
    <n v="1"/>
    <n v="0"/>
    <x v="1"/>
    <n v="0"/>
    <n v="0"/>
    <m/>
  </r>
  <r>
    <s v="L2"/>
    <x v="1"/>
    <x v="1"/>
    <x v="9"/>
    <n v="-73.574956"/>
    <n v="-43.116563999999997"/>
    <n v="6842.19189453125"/>
    <n v="1"/>
    <n v="0"/>
    <x v="1"/>
    <n v="0"/>
    <n v="0"/>
    <m/>
  </r>
  <r>
    <s v="L2"/>
    <x v="1"/>
    <x v="1"/>
    <x v="10"/>
    <n v="-73.568944999999999"/>
    <n v="-43.113900000000001"/>
    <n v="7425.3056640625"/>
    <n v="1"/>
    <n v="1"/>
    <x v="1"/>
    <n v="0.05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gridDropZones="1" multipleFieldFilters="0">
  <location ref="A3:D8" firstHeaderRow="2" firstDataRow="2" firstDataCol="3" rowPageCount="1" colPageCount="1"/>
  <pivotFields count="13">
    <pivotField dataField="1" compact="0" outline="0" showAll="0"/>
    <pivotField axis="axisRow" compact="0" outline="0" showAll="0" defaultSubtotal="0">
      <items count="2">
        <item x="0"/>
        <item x="1"/>
      </items>
    </pivotField>
    <pivotField axis="axisRow" compact="0" outline="0" showAll="0" defaultSubtotal="0">
      <items count="2">
        <item x="0"/>
        <item x="1"/>
      </items>
    </pivotField>
    <pivotField axis="axisRow" compact="0" outline="0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axis="axisPage" compact="0" outline="0" showAll="0">
      <items count="3">
        <item x="1"/>
        <item x="0"/>
        <item t="default"/>
      </items>
    </pivotField>
    <pivotField compact="0" outline="0" showAll="0"/>
    <pivotField compact="0" outline="0" showAll="0"/>
    <pivotField compact="0" outline="0" showAll="0"/>
  </pivotFields>
  <rowFields count="3">
    <field x="1"/>
    <field x="2"/>
    <field x="3"/>
  </rowFields>
  <rowItems count="4">
    <i>
      <x/>
      <x/>
      <x/>
    </i>
    <i r="1">
      <x v="1"/>
      <x/>
    </i>
    <i>
      <x v="1"/>
      <x/>
      <x/>
    </i>
    <i t="grand">
      <x/>
    </i>
  </rowItems>
  <colItems count="1">
    <i/>
  </colItems>
  <pageFields count="1">
    <pageField fld="9" item="1" hier="-1"/>
  </pageFields>
  <dataFields count="1">
    <dataField name="Cuenta de Unidad de Negocio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 dinámica2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gridDropZones="1" multipleFieldFilters="0">
  <location ref="G4:J9" firstHeaderRow="2" firstDataRow="2" firstDataCol="3"/>
  <pivotFields count="8">
    <pivotField compact="0" outline="0" showAll="0"/>
    <pivotField axis="axisRow" compact="0" outline="0" showAll="0" defaultSubtotal="0">
      <items count="2">
        <item x="0"/>
        <item x="1"/>
      </items>
    </pivotField>
    <pivotField axis="axisRow" compact="0" outline="0" showAll="0" defaultSubtotal="0">
      <items count="2">
        <item x="1"/>
        <item x="0"/>
      </items>
    </pivotField>
    <pivotField axis="axisRow" compact="0" outline="0" showAll="0">
      <items count="2">
        <item x="0"/>
        <item t="default"/>
      </items>
    </pivotField>
    <pivotField compact="0" outline="0" showAll="0"/>
    <pivotField dataField="1" compact="0" outline="0" showAll="0"/>
    <pivotField compact="0" outline="0" showAll="0"/>
    <pivotField compact="0" outline="0" showAll="0"/>
  </pivotFields>
  <rowFields count="3">
    <field x="1"/>
    <field x="2"/>
    <field x="3"/>
  </rowFields>
  <rowItems count="4">
    <i>
      <x/>
      <x/>
      <x/>
    </i>
    <i r="1">
      <x v="1"/>
      <x/>
    </i>
    <i>
      <x v="1"/>
      <x/>
      <x/>
    </i>
    <i t="grand">
      <x/>
    </i>
  </rowItems>
  <colItems count="1">
    <i/>
  </colItems>
  <dataFields count="1">
    <dataField name="Cuenta de Hora de Pasada Programada_x000a_(TPPdk)" fld="5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Tabla1" displayName="Tabla1" ref="A11:M57" headerRowDxfId="30" dataDxfId="28" totalsRowDxfId="26" headerRowBorderDxfId="29" tableBorderDxfId="27" totalsRowBorderDxfId="25">
  <autoFilter ref="A11:M57"/>
  <sortState ref="A35:M57">
    <sortCondition ref="D11:D57"/>
  </sortState>
  <tableColumns count="13">
    <tableColumn id="1" name="Unidad de Negocio" dataDxfId="24"/>
    <tableColumn id="2" name="Servicio" dataDxfId="23"/>
    <tableColumn id="3" name="Sentido" dataDxfId="22"/>
    <tableColumn id="4" name="Correlativo Punto de Control" dataDxfId="21"/>
    <tableColumn id="5" name="Longitud" dataDxfId="20"/>
    <tableColumn id="6" name="Latitud" dataDxfId="19"/>
    <tableColumn id="7" name="Distancia al origen" dataDxfId="18"/>
    <tableColumn id="8" name="Seguimiento" dataDxfId="17"/>
    <tableColumn id="9" name="ICR" dataDxfId="16"/>
    <tableColumn id="10" name="IP" dataDxfId="15"/>
    <tableColumn id="11" name="Ponderador ICR" dataDxfId="14"/>
    <tableColumn id="12" name="Punto Urbano" dataDxfId="13"/>
    <tableColumn id="13" name="Referencia de Punto de Control" dataDxfId="12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3" name="Tabla3" displayName="Tabla3" ref="A11:H23" totalsRowShown="0" headerRowDxfId="11" headerRowBorderDxfId="10" tableBorderDxfId="9" totalsRowBorderDxfId="8">
  <autoFilter ref="A11:H23"/>
  <tableColumns count="8">
    <tableColumn id="1" name="UN" dataDxfId="7"/>
    <tableColumn id="2" name="Servicio" dataDxfId="6"/>
    <tableColumn id="3" name="Sentido" dataDxfId="5"/>
    <tableColumn id="4" name="Correlativo Punto_x000a_de Control" dataDxfId="4"/>
    <tableColumn id="5" name="Intervalo Anterior_x000a_(IPPdk-1)" dataDxfId="3"/>
    <tableColumn id="6" name="Hora de Pasada Programada_x000a_(TPPdk)" dataDxfId="2"/>
    <tableColumn id="7" name="Intervalo Posterior_x000a_(IPPdk)" dataDxfId="1"/>
    <tableColumn id="8" name="Tipo de Día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2:J22"/>
  <sheetViews>
    <sheetView zoomScale="60" zoomScaleNormal="60" workbookViewId="0">
      <selection activeCell="H34" sqref="H34"/>
    </sheetView>
  </sheetViews>
  <sheetFormatPr baseColWidth="10" defaultColWidth="11.42578125" defaultRowHeight="16.5" x14ac:dyDescent="0.3"/>
  <cols>
    <col min="1" max="1" width="3.28515625" customWidth="1"/>
    <col min="2" max="2" width="25.85546875" style="9" customWidth="1"/>
    <col min="3" max="4" width="20" style="12" customWidth="1"/>
    <col min="5" max="5" width="21.28515625" style="12" customWidth="1"/>
    <col min="6" max="6" width="12.28515625" style="12" customWidth="1"/>
    <col min="7" max="7" width="22.42578125" style="12" bestFit="1" customWidth="1"/>
    <col min="8" max="9" width="21.85546875" style="9" customWidth="1"/>
    <col min="10" max="10" width="8.140625" style="9" customWidth="1"/>
    <col min="11" max="16384" width="11.42578125" style="9"/>
  </cols>
  <sheetData>
    <row r="2" spans="1:10" x14ac:dyDescent="0.3">
      <c r="B2"/>
      <c r="C2"/>
      <c r="D2"/>
      <c r="E2"/>
      <c r="F2"/>
      <c r="G2"/>
      <c r="H2"/>
      <c r="I2"/>
      <c r="J2"/>
    </row>
    <row r="3" spans="1:10" customFormat="1" ht="15" x14ac:dyDescent="0.25"/>
    <row r="4" spans="1:10" ht="81" customHeight="1" x14ac:dyDescent="0.3">
      <c r="B4" s="47" t="str">
        <f>+D8&amp;"_"&amp;D9&amp;"_"&amp;D10&amp;"_"&amp;D11&amp;"_"&amp;D13&amp;"_"&amp;E16&amp;"_A5_"&amp;D12</f>
        <v>POT_X_QUELLÓN_L2_2021_6_A5_1</v>
      </c>
      <c r="C4" s="47"/>
      <c r="D4" s="47"/>
      <c r="E4" s="47"/>
      <c r="F4" s="47"/>
      <c r="G4" s="47"/>
      <c r="H4" s="47"/>
      <c r="I4" s="47"/>
      <c r="J4" s="47"/>
    </row>
    <row r="5" spans="1:10" s="11" customFormat="1" ht="15.75" x14ac:dyDescent="0.3">
      <c r="A5" s="10"/>
      <c r="B5"/>
      <c r="C5"/>
      <c r="D5"/>
      <c r="E5"/>
      <c r="F5"/>
      <c r="G5"/>
      <c r="H5"/>
      <c r="I5"/>
      <c r="J5"/>
    </row>
    <row r="6" spans="1:10" x14ac:dyDescent="0.3">
      <c r="B6"/>
      <c r="C6"/>
      <c r="D6"/>
      <c r="E6"/>
      <c r="F6"/>
      <c r="G6"/>
      <c r="H6"/>
      <c r="I6"/>
      <c r="J6"/>
    </row>
    <row r="7" spans="1:10" ht="30.75" customHeight="1" x14ac:dyDescent="0.3">
      <c r="B7" s="44" t="s">
        <v>25</v>
      </c>
      <c r="C7" s="44"/>
      <c r="D7" s="48" t="s">
        <v>37</v>
      </c>
      <c r="E7" s="49"/>
      <c r="F7"/>
      <c r="G7" s="23"/>
      <c r="I7"/>
    </row>
    <row r="8" spans="1:10" customFormat="1" x14ac:dyDescent="0.3">
      <c r="B8" s="44" t="s">
        <v>26</v>
      </c>
      <c r="C8" s="44"/>
      <c r="D8" s="48" t="s">
        <v>47</v>
      </c>
      <c r="E8" s="49"/>
      <c r="G8" s="9"/>
      <c r="H8" s="9"/>
    </row>
    <row r="9" spans="1:10" customFormat="1" x14ac:dyDescent="0.3">
      <c r="B9" s="44" t="s">
        <v>20</v>
      </c>
      <c r="C9" s="44"/>
      <c r="D9" s="48" t="s">
        <v>38</v>
      </c>
      <c r="E9" s="49"/>
    </row>
    <row r="10" spans="1:10" customFormat="1" x14ac:dyDescent="0.3">
      <c r="B10" s="44" t="s">
        <v>27</v>
      </c>
      <c r="C10" s="44"/>
      <c r="D10" s="48" t="s">
        <v>40</v>
      </c>
      <c r="E10" s="49"/>
    </row>
    <row r="11" spans="1:10" x14ac:dyDescent="0.3">
      <c r="B11" s="44" t="s">
        <v>21</v>
      </c>
      <c r="C11" s="44"/>
      <c r="D11" s="50" t="s">
        <v>39</v>
      </c>
      <c r="E11" s="51"/>
    </row>
    <row r="12" spans="1:10" x14ac:dyDescent="0.3">
      <c r="B12" s="44" t="s">
        <v>33</v>
      </c>
      <c r="C12" s="44"/>
      <c r="D12" s="50">
        <v>1</v>
      </c>
      <c r="E12" s="51"/>
    </row>
    <row r="13" spans="1:10" x14ac:dyDescent="0.3">
      <c r="B13" s="44" t="s">
        <v>36</v>
      </c>
      <c r="C13" s="44"/>
      <c r="D13" s="45">
        <v>2021</v>
      </c>
      <c r="E13" s="46"/>
    </row>
    <row r="15" spans="1:10" s="17" customFormat="1" ht="36" customHeight="1" x14ac:dyDescent="0.3">
      <c r="A15" s="16"/>
      <c r="B15" s="18" t="s">
        <v>19</v>
      </c>
      <c r="C15" s="18" t="s">
        <v>34</v>
      </c>
      <c r="D15" s="18" t="s">
        <v>35</v>
      </c>
      <c r="E15" s="18" t="s">
        <v>32</v>
      </c>
      <c r="F15" s="12"/>
      <c r="G15" s="12"/>
      <c r="H15" s="9"/>
    </row>
    <row r="16" spans="1:10" x14ac:dyDescent="0.3">
      <c r="B16" s="15" t="s">
        <v>58</v>
      </c>
      <c r="C16" s="39">
        <v>44256</v>
      </c>
      <c r="D16" s="39">
        <v>44286</v>
      </c>
      <c r="E16" s="19">
        <v>6</v>
      </c>
    </row>
    <row r="17" spans="2:6" x14ac:dyDescent="0.3">
      <c r="B17" s="12"/>
    </row>
    <row r="19" spans="2:6" ht="16.5" customHeight="1" x14ac:dyDescent="0.3"/>
    <row r="20" spans="2:6" ht="23.25" customHeight="1" x14ac:dyDescent="0.3"/>
    <row r="21" spans="2:6" x14ac:dyDescent="0.3">
      <c r="B21" s="13" t="s">
        <v>22</v>
      </c>
      <c r="C21" s="43" t="s">
        <v>48</v>
      </c>
      <c r="D21" s="43"/>
      <c r="E21" s="43"/>
      <c r="F21" s="43"/>
    </row>
    <row r="22" spans="2:6" x14ac:dyDescent="0.3">
      <c r="B22" s="13" t="s">
        <v>24</v>
      </c>
      <c r="C22" s="43"/>
      <c r="D22" s="43"/>
      <c r="E22" s="43"/>
      <c r="F22" s="43"/>
    </row>
  </sheetData>
  <mergeCells count="17">
    <mergeCell ref="D12:E12"/>
    <mergeCell ref="C22:F22"/>
    <mergeCell ref="C21:F21"/>
    <mergeCell ref="B13:C13"/>
    <mergeCell ref="D13:E13"/>
    <mergeCell ref="B4:J4"/>
    <mergeCell ref="B8:C8"/>
    <mergeCell ref="D8:E8"/>
    <mergeCell ref="B9:C9"/>
    <mergeCell ref="D9:E9"/>
    <mergeCell ref="B7:C7"/>
    <mergeCell ref="D7:E7"/>
    <mergeCell ref="B10:C10"/>
    <mergeCell ref="D10:E10"/>
    <mergeCell ref="B11:C11"/>
    <mergeCell ref="D11:E11"/>
    <mergeCell ref="B12:C12"/>
  </mergeCells>
  <printOptions horizontalCentered="1"/>
  <pageMargins left="0.70866141732283472" right="0.70866141732283472" top="0.74803149606299213" bottom="0.74803149606299213" header="0.31496062992125984" footer="0.31496062992125984"/>
  <pageSetup paperSize="14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C14" sqref="C14"/>
    </sheetView>
  </sheetViews>
  <sheetFormatPr baseColWidth="10" defaultRowHeight="15" x14ac:dyDescent="0.25"/>
  <cols>
    <col min="1" max="1" width="17.42578125" bestFit="1" customWidth="1"/>
    <col min="2" max="2" width="4.28515625" customWidth="1"/>
    <col min="3" max="3" width="29" bestFit="1" customWidth="1"/>
    <col min="4" max="4" width="5.42578125" customWidth="1"/>
    <col min="7" max="7" width="17.42578125" bestFit="1" customWidth="1"/>
    <col min="8" max="8" width="43.7109375" bestFit="1" customWidth="1"/>
    <col min="9" max="9" width="29.7109375" bestFit="1" customWidth="1"/>
    <col min="10" max="10" width="5.42578125" customWidth="1"/>
  </cols>
  <sheetData>
    <row r="1" spans="1:10" x14ac:dyDescent="0.25">
      <c r="A1" s="35" t="s">
        <v>9</v>
      </c>
      <c r="B1" s="36">
        <v>1</v>
      </c>
    </row>
    <row r="3" spans="1:10" x14ac:dyDescent="0.25">
      <c r="A3" s="35" t="s">
        <v>55</v>
      </c>
    </row>
    <row r="4" spans="1:10" x14ac:dyDescent="0.25">
      <c r="A4" s="35" t="s">
        <v>1</v>
      </c>
      <c r="B4" s="35" t="s">
        <v>2</v>
      </c>
      <c r="C4" s="35" t="s">
        <v>3</v>
      </c>
      <c r="D4" t="s">
        <v>56</v>
      </c>
      <c r="G4" s="35" t="s">
        <v>57</v>
      </c>
    </row>
    <row r="5" spans="1:10" x14ac:dyDescent="0.25">
      <c r="A5">
        <v>2</v>
      </c>
      <c r="B5">
        <v>0</v>
      </c>
      <c r="C5">
        <v>1</v>
      </c>
      <c r="D5" s="37">
        <v>1</v>
      </c>
      <c r="G5" s="35" t="s">
        <v>1</v>
      </c>
      <c r="H5" s="35" t="s">
        <v>2</v>
      </c>
      <c r="I5" s="35" t="s">
        <v>14</v>
      </c>
      <c r="J5" t="s">
        <v>56</v>
      </c>
    </row>
    <row r="6" spans="1:10" x14ac:dyDescent="0.25">
      <c r="B6">
        <v>1</v>
      </c>
      <c r="C6">
        <v>1</v>
      </c>
      <c r="D6" s="37">
        <v>1</v>
      </c>
      <c r="G6">
        <v>2</v>
      </c>
      <c r="H6">
        <v>0</v>
      </c>
      <c r="I6">
        <v>1</v>
      </c>
      <c r="J6" s="37">
        <v>8</v>
      </c>
    </row>
    <row r="7" spans="1:10" x14ac:dyDescent="0.25">
      <c r="A7" t="s">
        <v>46</v>
      </c>
      <c r="B7">
        <v>0</v>
      </c>
      <c r="C7">
        <v>1</v>
      </c>
      <c r="D7" s="37">
        <v>1</v>
      </c>
      <c r="H7">
        <v>1</v>
      </c>
      <c r="I7">
        <v>1</v>
      </c>
      <c r="J7" s="37">
        <v>1</v>
      </c>
    </row>
    <row r="8" spans="1:10" x14ac:dyDescent="0.25">
      <c r="A8" t="s">
        <v>54</v>
      </c>
      <c r="D8" s="37">
        <v>3</v>
      </c>
      <c r="G8" t="s">
        <v>41</v>
      </c>
      <c r="H8">
        <v>0</v>
      </c>
      <c r="I8">
        <v>1</v>
      </c>
      <c r="J8" s="37">
        <v>4</v>
      </c>
    </row>
    <row r="9" spans="1:10" x14ac:dyDescent="0.25">
      <c r="G9" t="s">
        <v>54</v>
      </c>
      <c r="J9" s="37">
        <v>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M57"/>
  <sheetViews>
    <sheetView tabSelected="1" zoomScale="80" zoomScaleNormal="80" workbookViewId="0">
      <selection activeCell="E32" sqref="E32"/>
    </sheetView>
  </sheetViews>
  <sheetFormatPr baseColWidth="10" defaultColWidth="20.42578125" defaultRowHeight="14.25" customHeight="1" x14ac:dyDescent="0.2"/>
  <cols>
    <col min="1" max="1" width="12.85546875" style="2" customWidth="1"/>
    <col min="2" max="2" width="7.85546875" style="2" bestFit="1" customWidth="1"/>
    <col min="3" max="3" width="3.28515625" style="2" bestFit="1" customWidth="1"/>
    <col min="4" max="4" width="5.7109375" style="2" bestFit="1" customWidth="1"/>
    <col min="5" max="5" width="11" style="2" bestFit="1" customWidth="1"/>
    <col min="6" max="6" width="11.42578125" style="2" bestFit="1" customWidth="1"/>
    <col min="7" max="7" width="13" style="2" bestFit="1" customWidth="1"/>
    <col min="8" max="10" width="3.28515625" style="2" bestFit="1" customWidth="1"/>
    <col min="11" max="11" width="5.140625" style="2" customWidth="1"/>
    <col min="12" max="12" width="3.28515625" style="2" bestFit="1" customWidth="1"/>
    <col min="13" max="13" width="39" style="3" customWidth="1"/>
    <col min="14" max="14" width="7" style="2" customWidth="1"/>
    <col min="15" max="16384" width="20.42578125" style="2"/>
  </cols>
  <sheetData>
    <row r="1" spans="1:13" customFormat="1" ht="15" x14ac:dyDescent="0.25"/>
    <row r="2" spans="1:13" customFormat="1" ht="16.5" x14ac:dyDescent="0.25">
      <c r="A2" s="52" t="str">
        <f>"PUNTOS DE CONTROL DE LA UNIDAD DE NEGOCIO ("&amp;A7&amp;" - "&amp;C7&amp;")"</f>
        <v>PUNTOS DE CONTROL DE LA UNIDAD DE NEGOCIO (L2 - NORMAL)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3" customFormat="1" ht="15" x14ac:dyDescent="0.25"/>
    <row r="4" spans="1:13" s="8" customFormat="1" ht="15" x14ac:dyDescent="0.25">
      <c r="A4" s="8" t="s">
        <v>31</v>
      </c>
    </row>
    <row r="5" spans="1:13" customFormat="1" ht="15" x14ac:dyDescent="0.25"/>
    <row r="6" spans="1:13" customFormat="1" ht="15" x14ac:dyDescent="0.25">
      <c r="A6" s="59" t="s">
        <v>13</v>
      </c>
      <c r="B6" s="60"/>
      <c r="C6" s="54" t="s">
        <v>28</v>
      </c>
      <c r="D6" s="54"/>
      <c r="E6" s="54"/>
      <c r="F6" s="53" t="s">
        <v>34</v>
      </c>
      <c r="G6" s="53" t="s">
        <v>23</v>
      </c>
      <c r="H6" s="54" t="s">
        <v>35</v>
      </c>
      <c r="I6" s="54"/>
      <c r="J6" s="54"/>
      <c r="K6" s="54"/>
      <c r="L6" s="54"/>
    </row>
    <row r="7" spans="1:13" customFormat="1" ht="15" x14ac:dyDescent="0.25">
      <c r="A7" s="61" t="str">
        <f>+TAPA!D11</f>
        <v>L2</v>
      </c>
      <c r="B7" s="62"/>
      <c r="C7" s="63" t="str">
        <f>+TAPA!B16</f>
        <v>NORMAL</v>
      </c>
      <c r="D7" s="63"/>
      <c r="E7" s="63"/>
      <c r="F7" s="55">
        <f>+TAPA!C16</f>
        <v>44256</v>
      </c>
      <c r="G7" s="55"/>
      <c r="H7" s="56">
        <f>+TAPA!D16</f>
        <v>44286</v>
      </c>
      <c r="I7" s="57"/>
      <c r="J7" s="57"/>
      <c r="K7" s="57"/>
      <c r="L7" s="58"/>
    </row>
    <row r="8" spans="1:13" customFormat="1" ht="15" x14ac:dyDescent="0.25"/>
    <row r="9" spans="1:13" s="8" customFormat="1" ht="15" x14ac:dyDescent="0.25">
      <c r="A9" s="8" t="s">
        <v>29</v>
      </c>
    </row>
    <row r="10" spans="1:13" ht="14.25" customHeight="1" x14ac:dyDescent="0.2">
      <c r="L10" s="3"/>
      <c r="M10" s="2"/>
    </row>
    <row r="11" spans="1:13" s="1" customFormat="1" ht="99.75" customHeight="1" x14ac:dyDescent="0.2">
      <c r="A11" s="4" t="s">
        <v>0</v>
      </c>
      <c r="B11" s="5" t="s">
        <v>1</v>
      </c>
      <c r="C11" s="5" t="s">
        <v>2</v>
      </c>
      <c r="D11" s="5" t="s">
        <v>3</v>
      </c>
      <c r="E11" s="5" t="s">
        <v>4</v>
      </c>
      <c r="F11" s="5" t="s">
        <v>5</v>
      </c>
      <c r="G11" s="5" t="s">
        <v>6</v>
      </c>
      <c r="H11" s="5" t="s">
        <v>7</v>
      </c>
      <c r="I11" s="5" t="s">
        <v>8</v>
      </c>
      <c r="J11" s="5" t="s">
        <v>9</v>
      </c>
      <c r="K11" s="5" t="s">
        <v>10</v>
      </c>
      <c r="L11" s="5" t="s">
        <v>11</v>
      </c>
      <c r="M11" s="6" t="s">
        <v>12</v>
      </c>
    </row>
    <row r="12" spans="1:13" ht="14.25" customHeight="1" x14ac:dyDescent="0.2">
      <c r="A12" s="27" t="s">
        <v>39</v>
      </c>
      <c r="B12" s="28">
        <v>2</v>
      </c>
      <c r="C12" s="28">
        <v>0</v>
      </c>
      <c r="D12" s="28">
        <v>1</v>
      </c>
      <c r="E12" s="28">
        <v>-73.568938000000003</v>
      </c>
      <c r="F12" s="28">
        <v>-43.113894000000002</v>
      </c>
      <c r="G12" s="28">
        <v>105.31983184814453</v>
      </c>
      <c r="H12" s="28">
        <v>1</v>
      </c>
      <c r="I12" s="28">
        <v>0</v>
      </c>
      <c r="J12" s="28">
        <v>1</v>
      </c>
      <c r="K12" s="28">
        <v>0</v>
      </c>
      <c r="L12" s="24">
        <v>0</v>
      </c>
      <c r="M12" s="26"/>
    </row>
    <row r="13" spans="1:13" ht="14.25" customHeight="1" x14ac:dyDescent="0.2">
      <c r="A13" s="27" t="s">
        <v>39</v>
      </c>
      <c r="B13" s="28">
        <v>2</v>
      </c>
      <c r="C13" s="28">
        <v>0</v>
      </c>
      <c r="D13" s="28">
        <v>2</v>
      </c>
      <c r="E13" s="28">
        <v>-73.575644999999994</v>
      </c>
      <c r="F13" s="28">
        <v>-43.116753000000003</v>
      </c>
      <c r="G13" s="28">
        <v>749.21612548828125</v>
      </c>
      <c r="H13" s="28">
        <v>1</v>
      </c>
      <c r="I13" s="28">
        <v>1</v>
      </c>
      <c r="J13" s="28">
        <v>0</v>
      </c>
      <c r="K13" s="28">
        <v>0.85</v>
      </c>
      <c r="L13" s="25">
        <v>0</v>
      </c>
      <c r="M13" s="26"/>
    </row>
    <row r="14" spans="1:13" ht="14.25" customHeight="1" x14ac:dyDescent="0.2">
      <c r="A14" s="27" t="s">
        <v>39</v>
      </c>
      <c r="B14" s="28">
        <v>2</v>
      </c>
      <c r="C14" s="28">
        <v>0</v>
      </c>
      <c r="D14" s="28">
        <v>3</v>
      </c>
      <c r="E14" s="28">
        <v>-73.595087000000007</v>
      </c>
      <c r="F14" s="28">
        <v>-43.117961000000001</v>
      </c>
      <c r="G14" s="28">
        <v>2418.769775390625</v>
      </c>
      <c r="H14" s="28">
        <v>1</v>
      </c>
      <c r="I14" s="28">
        <v>1</v>
      </c>
      <c r="J14" s="28">
        <v>0</v>
      </c>
      <c r="K14" s="28">
        <v>0.1</v>
      </c>
      <c r="L14" s="24">
        <v>0</v>
      </c>
      <c r="M14" s="26"/>
    </row>
    <row r="15" spans="1:13" ht="14.25" customHeight="1" x14ac:dyDescent="0.2">
      <c r="A15" s="27" t="s">
        <v>39</v>
      </c>
      <c r="B15" s="28">
        <v>2</v>
      </c>
      <c r="C15" s="28">
        <v>0</v>
      </c>
      <c r="D15" s="28">
        <v>4</v>
      </c>
      <c r="E15" s="28">
        <v>-73.603132000000002</v>
      </c>
      <c r="F15" s="28">
        <v>-43.117164000000002</v>
      </c>
      <c r="G15" s="28">
        <v>3092.462158203125</v>
      </c>
      <c r="H15" s="28">
        <v>1</v>
      </c>
      <c r="I15" s="28">
        <v>0</v>
      </c>
      <c r="J15" s="28">
        <v>0</v>
      </c>
      <c r="K15" s="28">
        <v>0</v>
      </c>
      <c r="L15" s="25">
        <v>0</v>
      </c>
      <c r="M15" s="26"/>
    </row>
    <row r="16" spans="1:13" ht="14.25" customHeight="1" x14ac:dyDescent="0.2">
      <c r="A16" s="27" t="s">
        <v>39</v>
      </c>
      <c r="B16" s="28">
        <v>2</v>
      </c>
      <c r="C16" s="28">
        <v>0</v>
      </c>
      <c r="D16" s="28">
        <v>5</v>
      </c>
      <c r="E16" s="28">
        <v>-73.610454000000004</v>
      </c>
      <c r="F16" s="28">
        <v>-43.117851000000002</v>
      </c>
      <c r="G16" s="28">
        <v>3796.034912109375</v>
      </c>
      <c r="H16" s="28">
        <v>1</v>
      </c>
      <c r="I16" s="28">
        <v>0</v>
      </c>
      <c r="J16" s="28">
        <v>0</v>
      </c>
      <c r="K16" s="28">
        <v>0</v>
      </c>
      <c r="L16" s="28">
        <v>1</v>
      </c>
      <c r="M16" s="26"/>
    </row>
    <row r="17" spans="1:13" ht="14.25" customHeight="1" x14ac:dyDescent="0.2">
      <c r="A17" s="27" t="s">
        <v>39</v>
      </c>
      <c r="B17" s="28">
        <v>2</v>
      </c>
      <c r="C17" s="28">
        <v>0</v>
      </c>
      <c r="D17" s="28">
        <v>6</v>
      </c>
      <c r="E17" s="28">
        <v>-73.617835999999997</v>
      </c>
      <c r="F17" s="28">
        <v>-43.110016000000002</v>
      </c>
      <c r="G17" s="28">
        <v>5459.3994140625</v>
      </c>
      <c r="H17" s="28">
        <v>1</v>
      </c>
      <c r="I17" s="28">
        <v>0</v>
      </c>
      <c r="J17" s="28">
        <v>0</v>
      </c>
      <c r="K17" s="28">
        <v>0</v>
      </c>
      <c r="L17" s="28">
        <v>1</v>
      </c>
      <c r="M17" s="26"/>
    </row>
    <row r="18" spans="1:13" ht="14.25" customHeight="1" x14ac:dyDescent="0.2">
      <c r="A18" s="27" t="s">
        <v>39</v>
      </c>
      <c r="B18" s="28">
        <v>2</v>
      </c>
      <c r="C18" s="28">
        <v>0</v>
      </c>
      <c r="D18" s="28">
        <v>7</v>
      </c>
      <c r="E18" s="28">
        <v>-73.616938000000005</v>
      </c>
      <c r="F18" s="28">
        <v>-43.116452000000002</v>
      </c>
      <c r="G18" s="28">
        <v>7274.025390625</v>
      </c>
      <c r="H18" s="28">
        <v>1</v>
      </c>
      <c r="I18" s="28">
        <v>0</v>
      </c>
      <c r="J18" s="28">
        <v>0</v>
      </c>
      <c r="K18" s="28">
        <v>0</v>
      </c>
      <c r="L18" s="28">
        <v>1</v>
      </c>
      <c r="M18" s="26"/>
    </row>
    <row r="19" spans="1:13" ht="14.25" customHeight="1" x14ac:dyDescent="0.2">
      <c r="A19" s="27" t="s">
        <v>39</v>
      </c>
      <c r="B19" s="28">
        <v>2</v>
      </c>
      <c r="C19" s="28">
        <v>0</v>
      </c>
      <c r="D19" s="28">
        <v>8</v>
      </c>
      <c r="E19" s="28">
        <v>-73.627118999999993</v>
      </c>
      <c r="F19" s="28">
        <v>-43.116867999999997</v>
      </c>
      <c r="G19" s="28">
        <v>8230.228515625</v>
      </c>
      <c r="H19" s="28">
        <v>1</v>
      </c>
      <c r="I19" s="28">
        <v>0</v>
      </c>
      <c r="J19" s="28">
        <v>0</v>
      </c>
      <c r="K19" s="28">
        <v>0</v>
      </c>
      <c r="L19" s="28">
        <v>1</v>
      </c>
      <c r="M19" s="26"/>
    </row>
    <row r="20" spans="1:13" ht="14.25" customHeight="1" x14ac:dyDescent="0.2">
      <c r="A20" s="27" t="s">
        <v>39</v>
      </c>
      <c r="B20" s="28">
        <v>2</v>
      </c>
      <c r="C20" s="28">
        <v>0</v>
      </c>
      <c r="D20" s="28">
        <v>9</v>
      </c>
      <c r="E20" s="28">
        <v>-73.643009000000006</v>
      </c>
      <c r="F20" s="28">
        <v>-43.123246999999999</v>
      </c>
      <c r="G20" s="28">
        <v>9851.6572265625</v>
      </c>
      <c r="H20" s="28">
        <v>1</v>
      </c>
      <c r="I20" s="28">
        <v>0</v>
      </c>
      <c r="J20" s="28">
        <v>0</v>
      </c>
      <c r="K20" s="28">
        <v>0</v>
      </c>
      <c r="L20" s="28">
        <v>0</v>
      </c>
      <c r="M20" s="26"/>
    </row>
    <row r="21" spans="1:13" ht="14.25" customHeight="1" x14ac:dyDescent="0.2">
      <c r="A21" s="27" t="s">
        <v>39</v>
      </c>
      <c r="B21" s="28">
        <v>2</v>
      </c>
      <c r="C21" s="28">
        <v>0</v>
      </c>
      <c r="D21" s="28">
        <v>10</v>
      </c>
      <c r="E21" s="28">
        <v>-73.627579999999995</v>
      </c>
      <c r="F21" s="28">
        <v>-43.131377999999998</v>
      </c>
      <c r="G21" s="28">
        <v>11921.75390625</v>
      </c>
      <c r="H21" s="28">
        <v>1</v>
      </c>
      <c r="I21" s="28">
        <v>0</v>
      </c>
      <c r="J21" s="28">
        <v>0</v>
      </c>
      <c r="K21" s="28">
        <v>0</v>
      </c>
      <c r="L21" s="28">
        <v>0</v>
      </c>
      <c r="M21" s="26"/>
    </row>
    <row r="22" spans="1:13" ht="14.25" customHeight="1" x14ac:dyDescent="0.2">
      <c r="A22" s="27" t="s">
        <v>39</v>
      </c>
      <c r="B22" s="28">
        <v>2</v>
      </c>
      <c r="C22" s="28">
        <v>0</v>
      </c>
      <c r="D22" s="28">
        <v>11</v>
      </c>
      <c r="E22" s="28">
        <v>-73.618605000000002</v>
      </c>
      <c r="F22" s="28">
        <v>-43.137745000000002</v>
      </c>
      <c r="G22" s="28">
        <v>12957.2255859375</v>
      </c>
      <c r="H22" s="28">
        <v>1</v>
      </c>
      <c r="I22" s="28">
        <v>1</v>
      </c>
      <c r="J22" s="28">
        <v>0</v>
      </c>
      <c r="K22" s="28">
        <v>0.05</v>
      </c>
      <c r="L22" s="28">
        <v>0</v>
      </c>
      <c r="M22" s="26"/>
    </row>
    <row r="23" spans="1:13" ht="14.25" customHeight="1" x14ac:dyDescent="0.2">
      <c r="A23" s="27" t="s">
        <v>39</v>
      </c>
      <c r="B23" s="28">
        <v>2</v>
      </c>
      <c r="C23" s="28">
        <v>1</v>
      </c>
      <c r="D23" s="28">
        <v>1</v>
      </c>
      <c r="E23" s="28">
        <v>-73.618589</v>
      </c>
      <c r="F23" s="28">
        <v>-43.137752999999996</v>
      </c>
      <c r="G23" s="28">
        <v>153.99227905273437</v>
      </c>
      <c r="H23" s="28">
        <v>1</v>
      </c>
      <c r="I23" s="28">
        <v>0</v>
      </c>
      <c r="J23" s="38">
        <v>0</v>
      </c>
      <c r="K23" s="28">
        <v>0</v>
      </c>
      <c r="L23" s="28">
        <v>0</v>
      </c>
      <c r="M23" s="26"/>
    </row>
    <row r="24" spans="1:13" ht="14.25" customHeight="1" x14ac:dyDescent="0.2">
      <c r="A24" s="27" t="s">
        <v>39</v>
      </c>
      <c r="B24" s="28">
        <v>2</v>
      </c>
      <c r="C24" s="28">
        <v>1</v>
      </c>
      <c r="D24" s="28">
        <v>2</v>
      </c>
      <c r="E24" s="28">
        <v>-73.627579999999995</v>
      </c>
      <c r="F24" s="28">
        <v>-43.131377999999998</v>
      </c>
      <c r="G24" s="28">
        <v>1191.0389404296875</v>
      </c>
      <c r="H24" s="28">
        <v>1</v>
      </c>
      <c r="I24" s="28">
        <v>1</v>
      </c>
      <c r="J24" s="28">
        <v>0</v>
      </c>
      <c r="K24" s="28">
        <v>0.85</v>
      </c>
      <c r="L24" s="28">
        <v>0</v>
      </c>
      <c r="M24" s="26"/>
    </row>
    <row r="25" spans="1:13" ht="14.25" customHeight="1" x14ac:dyDescent="0.2">
      <c r="A25" s="27" t="s">
        <v>39</v>
      </c>
      <c r="B25" s="28">
        <v>2</v>
      </c>
      <c r="C25" s="28">
        <v>1</v>
      </c>
      <c r="D25" s="28">
        <v>3</v>
      </c>
      <c r="E25" s="28">
        <v>-73.643009000000006</v>
      </c>
      <c r="F25" s="28">
        <v>-43.123246999999999</v>
      </c>
      <c r="G25" s="28">
        <v>3261.134765625</v>
      </c>
      <c r="H25" s="28">
        <v>1</v>
      </c>
      <c r="I25" s="28">
        <v>1</v>
      </c>
      <c r="J25" s="28">
        <v>0</v>
      </c>
      <c r="K25" s="28">
        <v>0.1</v>
      </c>
      <c r="L25" s="28">
        <v>0</v>
      </c>
      <c r="M25" s="26"/>
    </row>
    <row r="26" spans="1:13" ht="14.25" customHeight="1" x14ac:dyDescent="0.2">
      <c r="A26" s="27" t="s">
        <v>39</v>
      </c>
      <c r="B26" s="28">
        <v>2</v>
      </c>
      <c r="C26" s="28">
        <v>1</v>
      </c>
      <c r="D26" s="28">
        <v>4</v>
      </c>
      <c r="E26" s="28">
        <v>-73.626549999999995</v>
      </c>
      <c r="F26" s="28">
        <v>-43.116990999999999</v>
      </c>
      <c r="G26" s="28">
        <v>4930.84619140625</v>
      </c>
      <c r="H26" s="28">
        <v>1</v>
      </c>
      <c r="I26" s="28">
        <v>0</v>
      </c>
      <c r="J26" s="28">
        <v>0</v>
      </c>
      <c r="K26" s="28">
        <v>0</v>
      </c>
      <c r="L26" s="28">
        <v>1</v>
      </c>
      <c r="M26" s="26"/>
    </row>
    <row r="27" spans="1:13" ht="14.25" customHeight="1" x14ac:dyDescent="0.2">
      <c r="A27" s="27" t="s">
        <v>39</v>
      </c>
      <c r="B27" s="28">
        <v>2</v>
      </c>
      <c r="C27" s="28">
        <v>1</v>
      </c>
      <c r="D27" s="28">
        <v>5</v>
      </c>
      <c r="E27" s="28">
        <v>-73.621112999999994</v>
      </c>
      <c r="F27" s="28">
        <v>-43.119191999999998</v>
      </c>
      <c r="G27" s="28">
        <v>5573.32958984375</v>
      </c>
      <c r="H27" s="28">
        <v>1</v>
      </c>
      <c r="I27" s="28">
        <v>0</v>
      </c>
      <c r="J27" s="28">
        <v>0</v>
      </c>
      <c r="K27" s="28">
        <v>0</v>
      </c>
      <c r="L27" s="28">
        <v>1</v>
      </c>
      <c r="M27" s="26"/>
    </row>
    <row r="28" spans="1:13" ht="14.25" customHeight="1" x14ac:dyDescent="0.2">
      <c r="A28" s="27" t="s">
        <v>39</v>
      </c>
      <c r="B28" s="28">
        <v>2</v>
      </c>
      <c r="C28" s="28">
        <v>1</v>
      </c>
      <c r="D28" s="28">
        <v>6</v>
      </c>
      <c r="E28" s="28">
        <v>-73.618352999999999</v>
      </c>
      <c r="F28" s="28">
        <v>-43.117502999999999</v>
      </c>
      <c r="G28" s="28">
        <v>5990.50390625</v>
      </c>
      <c r="H28" s="28">
        <v>1</v>
      </c>
      <c r="I28" s="28">
        <v>0</v>
      </c>
      <c r="J28" s="28">
        <v>0</v>
      </c>
      <c r="K28" s="28">
        <v>0</v>
      </c>
      <c r="L28" s="28">
        <v>1</v>
      </c>
      <c r="M28" s="26"/>
    </row>
    <row r="29" spans="1:13" ht="14.25" customHeight="1" x14ac:dyDescent="0.2">
      <c r="A29" s="27" t="s">
        <v>39</v>
      </c>
      <c r="B29" s="28">
        <v>2</v>
      </c>
      <c r="C29" s="28">
        <v>1</v>
      </c>
      <c r="D29" s="28">
        <v>7</v>
      </c>
      <c r="E29" s="28">
        <v>-73.617844000000005</v>
      </c>
      <c r="F29" s="28">
        <v>-43.110017999999997</v>
      </c>
      <c r="G29" s="28">
        <v>8078.48779296875</v>
      </c>
      <c r="H29" s="28">
        <v>1</v>
      </c>
      <c r="I29" s="28">
        <v>0</v>
      </c>
      <c r="J29" s="28">
        <v>0</v>
      </c>
      <c r="K29" s="28">
        <v>0</v>
      </c>
      <c r="L29" s="28">
        <v>1</v>
      </c>
      <c r="M29" s="26"/>
    </row>
    <row r="30" spans="1:13" ht="14.25" customHeight="1" x14ac:dyDescent="0.2">
      <c r="A30" s="27" t="s">
        <v>39</v>
      </c>
      <c r="B30" s="28">
        <v>2</v>
      </c>
      <c r="C30" s="28">
        <v>1</v>
      </c>
      <c r="D30" s="28">
        <v>8</v>
      </c>
      <c r="E30" s="28">
        <v>-73.610461000000001</v>
      </c>
      <c r="F30" s="28">
        <v>-43.117849999999997</v>
      </c>
      <c r="G30" s="28">
        <v>9741.9609375</v>
      </c>
      <c r="H30" s="28">
        <v>1</v>
      </c>
      <c r="I30" s="28">
        <v>0</v>
      </c>
      <c r="J30" s="28">
        <v>0</v>
      </c>
      <c r="K30" s="28">
        <v>0</v>
      </c>
      <c r="L30" s="28">
        <v>1</v>
      </c>
      <c r="M30" s="26"/>
    </row>
    <row r="31" spans="1:13" ht="14.25" customHeight="1" x14ac:dyDescent="0.2">
      <c r="A31" s="27" t="s">
        <v>39</v>
      </c>
      <c r="B31" s="28">
        <v>2</v>
      </c>
      <c r="C31" s="28">
        <v>1</v>
      </c>
      <c r="D31" s="28">
        <v>9</v>
      </c>
      <c r="E31" s="28">
        <v>-73.605230000000006</v>
      </c>
      <c r="F31" s="28">
        <v>-43.116666000000002</v>
      </c>
      <c r="G31" s="28">
        <v>10216.482421875</v>
      </c>
      <c r="H31" s="28">
        <v>1</v>
      </c>
      <c r="I31" s="28">
        <v>0</v>
      </c>
      <c r="J31" s="28">
        <v>0</v>
      </c>
      <c r="K31" s="28">
        <v>0</v>
      </c>
      <c r="L31" s="28">
        <v>1</v>
      </c>
      <c r="M31" s="26"/>
    </row>
    <row r="32" spans="1:13" ht="14.25" customHeight="1" x14ac:dyDescent="0.2">
      <c r="A32" s="27" t="s">
        <v>39</v>
      </c>
      <c r="B32" s="28">
        <v>2</v>
      </c>
      <c r="C32" s="28">
        <v>1</v>
      </c>
      <c r="D32" s="28">
        <v>10</v>
      </c>
      <c r="E32" s="28">
        <v>-73.594497000000004</v>
      </c>
      <c r="F32" s="28">
        <v>-43.118026999999998</v>
      </c>
      <c r="G32" s="28">
        <v>11168.3759765625</v>
      </c>
      <c r="H32" s="28">
        <v>1</v>
      </c>
      <c r="I32" s="28">
        <v>0</v>
      </c>
      <c r="J32" s="28">
        <v>0</v>
      </c>
      <c r="K32" s="28">
        <v>0</v>
      </c>
      <c r="L32" s="28">
        <v>1</v>
      </c>
      <c r="M32" s="26"/>
    </row>
    <row r="33" spans="1:13" ht="14.25" customHeight="1" x14ac:dyDescent="0.2">
      <c r="A33" s="27" t="s">
        <v>39</v>
      </c>
      <c r="B33" s="28">
        <v>2</v>
      </c>
      <c r="C33" s="28">
        <v>1</v>
      </c>
      <c r="D33" s="28">
        <v>11</v>
      </c>
      <c r="E33" s="28">
        <v>-73.574956</v>
      </c>
      <c r="F33" s="28">
        <v>-43.116563999999997</v>
      </c>
      <c r="G33" s="28">
        <v>12849.2626953125</v>
      </c>
      <c r="H33" s="28">
        <v>1</v>
      </c>
      <c r="I33" s="28">
        <v>0</v>
      </c>
      <c r="J33" s="28">
        <v>0</v>
      </c>
      <c r="K33" s="28">
        <v>0</v>
      </c>
      <c r="L33" s="28">
        <v>0</v>
      </c>
      <c r="M33" s="26"/>
    </row>
    <row r="34" spans="1:13" ht="14.25" customHeight="1" x14ac:dyDescent="0.2">
      <c r="A34" s="27" t="s">
        <v>39</v>
      </c>
      <c r="B34" s="28">
        <v>2</v>
      </c>
      <c r="C34" s="28">
        <v>1</v>
      </c>
      <c r="D34" s="28">
        <v>12</v>
      </c>
      <c r="E34" s="28">
        <v>-73.568944999999999</v>
      </c>
      <c r="F34" s="28">
        <v>-43.113900000000001</v>
      </c>
      <c r="G34" s="28">
        <v>13432.376953125</v>
      </c>
      <c r="H34" s="28">
        <v>1</v>
      </c>
      <c r="I34" s="28">
        <v>1</v>
      </c>
      <c r="J34" s="28">
        <v>0</v>
      </c>
      <c r="K34" s="28">
        <v>0.05</v>
      </c>
      <c r="L34" s="28">
        <v>0</v>
      </c>
      <c r="M34" s="26"/>
    </row>
    <row r="35" spans="1:13" ht="14.25" customHeight="1" x14ac:dyDescent="0.2">
      <c r="A35" s="27" t="s">
        <v>39</v>
      </c>
      <c r="B35" s="28" t="s">
        <v>46</v>
      </c>
      <c r="C35" s="28">
        <v>0</v>
      </c>
      <c r="D35" s="28">
        <v>1</v>
      </c>
      <c r="E35" s="28">
        <v>-73.568938000000003</v>
      </c>
      <c r="F35" s="28">
        <v>-43.113894000000002</v>
      </c>
      <c r="G35" s="28">
        <v>105.31983184814453</v>
      </c>
      <c r="H35" s="28">
        <v>1</v>
      </c>
      <c r="I35" s="28">
        <v>0</v>
      </c>
      <c r="J35" s="28">
        <v>1</v>
      </c>
      <c r="K35" s="28">
        <v>0</v>
      </c>
      <c r="L35" s="25">
        <v>0</v>
      </c>
      <c r="M35" s="26"/>
    </row>
    <row r="36" spans="1:13" ht="14.25" customHeight="1" x14ac:dyDescent="0.2">
      <c r="A36" s="27" t="s">
        <v>39</v>
      </c>
      <c r="B36" s="28" t="s">
        <v>46</v>
      </c>
      <c r="C36" s="28">
        <v>0</v>
      </c>
      <c r="D36" s="28">
        <v>2</v>
      </c>
      <c r="E36" s="28">
        <v>-73.575644999999994</v>
      </c>
      <c r="F36" s="28">
        <v>-43.116753000000003</v>
      </c>
      <c r="G36" s="28">
        <v>749.21612548828125</v>
      </c>
      <c r="H36" s="28">
        <v>1</v>
      </c>
      <c r="I36" s="28">
        <v>1</v>
      </c>
      <c r="J36" s="28">
        <v>0</v>
      </c>
      <c r="K36" s="28">
        <v>0.85</v>
      </c>
      <c r="L36" s="24">
        <v>0</v>
      </c>
      <c r="M36" s="26"/>
    </row>
    <row r="37" spans="1:13" ht="14.25" customHeight="1" x14ac:dyDescent="0.2">
      <c r="A37" s="27" t="s">
        <v>39</v>
      </c>
      <c r="B37" s="28" t="s">
        <v>46</v>
      </c>
      <c r="C37" s="28">
        <v>0</v>
      </c>
      <c r="D37" s="28">
        <v>3</v>
      </c>
      <c r="E37" s="28">
        <v>-73.585989999999995</v>
      </c>
      <c r="F37" s="28">
        <v>-43.117165</v>
      </c>
      <c r="G37" s="28">
        <v>1612.0509033203125</v>
      </c>
      <c r="H37" s="28">
        <v>1</v>
      </c>
      <c r="I37" s="28">
        <v>1</v>
      </c>
      <c r="J37" s="28">
        <v>0</v>
      </c>
      <c r="K37" s="28">
        <v>0.1</v>
      </c>
      <c r="L37" s="25">
        <v>0</v>
      </c>
      <c r="M37" s="26"/>
    </row>
    <row r="38" spans="1:13" ht="14.25" customHeight="1" x14ac:dyDescent="0.2">
      <c r="A38" s="27" t="s">
        <v>39</v>
      </c>
      <c r="B38" s="28" t="s">
        <v>46</v>
      </c>
      <c r="C38" s="28">
        <v>0</v>
      </c>
      <c r="D38" s="28">
        <v>4</v>
      </c>
      <c r="E38" s="28">
        <v>-73.595087000000007</v>
      </c>
      <c r="F38" s="28">
        <v>-43.117961000000001</v>
      </c>
      <c r="G38" s="28">
        <v>2418.769775390625</v>
      </c>
      <c r="H38" s="28">
        <v>1</v>
      </c>
      <c r="I38" s="28">
        <v>0</v>
      </c>
      <c r="J38" s="28">
        <v>0</v>
      </c>
      <c r="K38" s="28">
        <v>0</v>
      </c>
      <c r="L38" s="24">
        <v>0</v>
      </c>
      <c r="M38" s="26"/>
    </row>
    <row r="39" spans="1:13" ht="14.25" customHeight="1" x14ac:dyDescent="0.2">
      <c r="A39" s="27" t="s">
        <v>39</v>
      </c>
      <c r="B39" s="28" t="s">
        <v>46</v>
      </c>
      <c r="C39" s="28">
        <v>0</v>
      </c>
      <c r="D39" s="28">
        <v>5</v>
      </c>
      <c r="E39" s="28">
        <v>-73.603132000000002</v>
      </c>
      <c r="F39" s="28">
        <v>-43.117164000000002</v>
      </c>
      <c r="G39" s="28">
        <v>3092.462158203125</v>
      </c>
      <c r="H39" s="28">
        <v>1</v>
      </c>
      <c r="I39" s="28">
        <v>0</v>
      </c>
      <c r="J39" s="28">
        <v>0</v>
      </c>
      <c r="K39" s="28">
        <v>0</v>
      </c>
      <c r="L39" s="25">
        <v>0</v>
      </c>
      <c r="M39" s="26"/>
    </row>
    <row r="40" spans="1:13" ht="14.25" customHeight="1" x14ac:dyDescent="0.2">
      <c r="A40" s="27" t="s">
        <v>39</v>
      </c>
      <c r="B40" s="28" t="s">
        <v>46</v>
      </c>
      <c r="C40" s="28">
        <v>0</v>
      </c>
      <c r="D40" s="28">
        <v>6</v>
      </c>
      <c r="E40" s="28">
        <v>-73.610454000000004</v>
      </c>
      <c r="F40" s="28">
        <v>-43.117851000000002</v>
      </c>
      <c r="G40" s="28">
        <v>3796.034912109375</v>
      </c>
      <c r="H40" s="28">
        <v>1</v>
      </c>
      <c r="I40" s="28">
        <v>0</v>
      </c>
      <c r="J40" s="28">
        <v>0</v>
      </c>
      <c r="K40" s="28">
        <v>0</v>
      </c>
      <c r="L40" s="24">
        <v>1</v>
      </c>
      <c r="M40" s="26"/>
    </row>
    <row r="41" spans="1:13" ht="14.25" customHeight="1" x14ac:dyDescent="0.2">
      <c r="A41" s="27" t="s">
        <v>39</v>
      </c>
      <c r="B41" s="28" t="s">
        <v>46</v>
      </c>
      <c r="C41" s="28">
        <v>0</v>
      </c>
      <c r="D41" s="28">
        <v>7</v>
      </c>
      <c r="E41" s="28">
        <v>-73.618171000000004</v>
      </c>
      <c r="F41" s="28">
        <v>-43.117510000000003</v>
      </c>
      <c r="G41" s="28">
        <v>4425.25927734375</v>
      </c>
      <c r="H41" s="28">
        <v>1</v>
      </c>
      <c r="I41" s="28">
        <v>0</v>
      </c>
      <c r="J41" s="28">
        <v>0</v>
      </c>
      <c r="K41" s="28">
        <v>0</v>
      </c>
      <c r="L41" s="25">
        <v>1</v>
      </c>
      <c r="M41" s="26"/>
    </row>
    <row r="42" spans="1:13" ht="14.25" customHeight="1" x14ac:dyDescent="0.2">
      <c r="A42" s="27" t="s">
        <v>39</v>
      </c>
      <c r="B42" s="28" t="s">
        <v>46</v>
      </c>
      <c r="C42" s="28">
        <v>0</v>
      </c>
      <c r="D42" s="28">
        <v>8</v>
      </c>
      <c r="E42" s="28">
        <v>-73.623226000000003</v>
      </c>
      <c r="F42" s="28">
        <v>-43.117308000000001</v>
      </c>
      <c r="G42" s="28">
        <v>4837.318359375</v>
      </c>
      <c r="H42" s="28">
        <v>1</v>
      </c>
      <c r="I42" s="28">
        <v>0</v>
      </c>
      <c r="J42" s="28">
        <v>0</v>
      </c>
      <c r="K42" s="28">
        <v>0</v>
      </c>
      <c r="L42" s="24">
        <v>1</v>
      </c>
      <c r="M42" s="26"/>
    </row>
    <row r="43" spans="1:13" ht="14.25" customHeight="1" x14ac:dyDescent="0.2">
      <c r="A43" s="27" t="s">
        <v>39</v>
      </c>
      <c r="B43" s="28" t="s">
        <v>46</v>
      </c>
      <c r="C43" s="28">
        <v>0</v>
      </c>
      <c r="D43" s="28">
        <v>9</v>
      </c>
      <c r="E43" s="28">
        <v>-73.627118999999993</v>
      </c>
      <c r="F43" s="28">
        <v>-43.116867999999997</v>
      </c>
      <c r="G43" s="28">
        <v>5160.02734375</v>
      </c>
      <c r="H43" s="28">
        <v>1</v>
      </c>
      <c r="I43" s="28">
        <v>0</v>
      </c>
      <c r="J43" s="28">
        <v>0</v>
      </c>
      <c r="K43" s="28">
        <v>0</v>
      </c>
      <c r="L43" s="25">
        <v>1</v>
      </c>
      <c r="M43" s="26"/>
    </row>
    <row r="44" spans="1:13" ht="14.25" customHeight="1" x14ac:dyDescent="0.2">
      <c r="A44" s="27" t="s">
        <v>39</v>
      </c>
      <c r="B44" s="28" t="s">
        <v>46</v>
      </c>
      <c r="C44" s="28">
        <v>0</v>
      </c>
      <c r="D44" s="28">
        <v>10</v>
      </c>
      <c r="E44" s="28">
        <v>-73.635869999999997</v>
      </c>
      <c r="F44" s="28">
        <v>-43.117730999999999</v>
      </c>
      <c r="G44" s="28">
        <v>5917.90478515625</v>
      </c>
      <c r="H44" s="28">
        <v>1</v>
      </c>
      <c r="I44" s="28">
        <v>0</v>
      </c>
      <c r="J44" s="28">
        <v>0</v>
      </c>
      <c r="K44" s="28">
        <v>0</v>
      </c>
      <c r="L44" s="24">
        <v>0</v>
      </c>
      <c r="M44" s="26"/>
    </row>
    <row r="45" spans="1:13" ht="14.25" customHeight="1" x14ac:dyDescent="0.2">
      <c r="A45" s="27" t="s">
        <v>39</v>
      </c>
      <c r="B45" s="28" t="s">
        <v>46</v>
      </c>
      <c r="C45" s="28">
        <v>0</v>
      </c>
      <c r="D45" s="28">
        <v>11</v>
      </c>
      <c r="E45" s="28">
        <v>-73.643009000000006</v>
      </c>
      <c r="F45" s="28">
        <v>-43.123246999999999</v>
      </c>
      <c r="G45" s="28">
        <v>6781.4560546875</v>
      </c>
      <c r="H45" s="28">
        <v>1</v>
      </c>
      <c r="I45" s="28">
        <v>0</v>
      </c>
      <c r="J45" s="28">
        <v>0</v>
      </c>
      <c r="K45" s="28">
        <v>0</v>
      </c>
      <c r="L45" s="25">
        <v>0</v>
      </c>
      <c r="M45" s="26"/>
    </row>
    <row r="46" spans="1:13" ht="14.25" customHeight="1" x14ac:dyDescent="0.2">
      <c r="A46" s="27" t="s">
        <v>39</v>
      </c>
      <c r="B46" s="28" t="s">
        <v>46</v>
      </c>
      <c r="C46" s="28">
        <v>0</v>
      </c>
      <c r="D46" s="28">
        <v>12</v>
      </c>
      <c r="E46" s="28">
        <v>-73.643438000000003</v>
      </c>
      <c r="F46" s="28">
        <v>-43.12865</v>
      </c>
      <c r="G46" s="28">
        <v>7384.7177734375</v>
      </c>
      <c r="H46" s="28">
        <v>1</v>
      </c>
      <c r="I46" s="28">
        <v>1</v>
      </c>
      <c r="J46" s="28">
        <v>0</v>
      </c>
      <c r="K46" s="28">
        <v>0.05</v>
      </c>
      <c r="L46" s="24">
        <v>0</v>
      </c>
      <c r="M46" s="26"/>
    </row>
    <row r="47" spans="1:13" ht="14.25" customHeight="1" x14ac:dyDescent="0.2">
      <c r="A47" s="27" t="s">
        <v>39</v>
      </c>
      <c r="B47" s="28" t="s">
        <v>46</v>
      </c>
      <c r="C47" s="28">
        <v>1</v>
      </c>
      <c r="D47" s="28">
        <v>1</v>
      </c>
      <c r="E47" s="28">
        <v>-73.643449000000004</v>
      </c>
      <c r="F47" s="28">
        <v>-43.129238000000001</v>
      </c>
      <c r="G47" s="28">
        <v>81.452949523925781</v>
      </c>
      <c r="H47" s="28">
        <v>1</v>
      </c>
      <c r="I47" s="28">
        <v>0</v>
      </c>
      <c r="J47" s="38">
        <v>0</v>
      </c>
      <c r="K47" s="28">
        <v>0</v>
      </c>
      <c r="L47" s="25">
        <v>0</v>
      </c>
      <c r="M47" s="26"/>
    </row>
    <row r="48" spans="1:13" ht="14.25" customHeight="1" x14ac:dyDescent="0.2">
      <c r="A48" s="27" t="s">
        <v>39</v>
      </c>
      <c r="B48" s="28" t="s">
        <v>46</v>
      </c>
      <c r="C48" s="28">
        <v>1</v>
      </c>
      <c r="D48" s="28">
        <v>2</v>
      </c>
      <c r="E48" s="28">
        <v>-73.643009000000006</v>
      </c>
      <c r="F48" s="28">
        <v>-43.123246999999999</v>
      </c>
      <c r="G48" s="28">
        <v>750.0452880859375</v>
      </c>
      <c r="H48" s="28">
        <v>1</v>
      </c>
      <c r="I48" s="28">
        <v>1</v>
      </c>
      <c r="J48" s="28">
        <v>0</v>
      </c>
      <c r="K48" s="28">
        <v>0.85</v>
      </c>
      <c r="L48" s="24">
        <v>0</v>
      </c>
      <c r="M48" s="26"/>
    </row>
    <row r="49" spans="1:13" ht="14.25" customHeight="1" x14ac:dyDescent="0.2">
      <c r="A49" s="27" t="s">
        <v>39</v>
      </c>
      <c r="B49" s="28" t="s">
        <v>46</v>
      </c>
      <c r="C49" s="28">
        <v>1</v>
      </c>
      <c r="D49" s="28">
        <v>3</v>
      </c>
      <c r="E49" s="28">
        <v>-73.639376999999996</v>
      </c>
      <c r="F49" s="28">
        <v>-43.119529999999997</v>
      </c>
      <c r="G49" s="28">
        <v>1263.54345703125</v>
      </c>
      <c r="H49" s="28">
        <v>1</v>
      </c>
      <c r="I49" s="28">
        <v>1</v>
      </c>
      <c r="J49" s="28">
        <v>0</v>
      </c>
      <c r="K49" s="28">
        <v>0.1</v>
      </c>
      <c r="L49" s="25">
        <v>0</v>
      </c>
      <c r="M49" s="26"/>
    </row>
    <row r="50" spans="1:13" ht="14.25" customHeight="1" x14ac:dyDescent="0.2">
      <c r="A50" s="27" t="s">
        <v>39</v>
      </c>
      <c r="B50" s="28" t="s">
        <v>46</v>
      </c>
      <c r="C50" s="28">
        <v>1</v>
      </c>
      <c r="D50" s="28">
        <v>4</v>
      </c>
      <c r="E50" s="28">
        <v>-73.633066999999997</v>
      </c>
      <c r="F50" s="28">
        <v>-43.116458000000002</v>
      </c>
      <c r="G50" s="28">
        <v>1882.259033203125</v>
      </c>
      <c r="H50" s="28">
        <v>1</v>
      </c>
      <c r="I50" s="28">
        <v>0</v>
      </c>
      <c r="J50" s="28">
        <v>0</v>
      </c>
      <c r="K50" s="28">
        <v>0</v>
      </c>
      <c r="L50" s="24">
        <v>0</v>
      </c>
      <c r="M50" s="26"/>
    </row>
    <row r="51" spans="1:13" ht="14.25" customHeight="1" x14ac:dyDescent="0.2">
      <c r="A51" s="27" t="s">
        <v>39</v>
      </c>
      <c r="B51" s="28" t="s">
        <v>46</v>
      </c>
      <c r="C51" s="28">
        <v>1</v>
      </c>
      <c r="D51" s="28">
        <v>5</v>
      </c>
      <c r="E51" s="28">
        <v>-73.626549999999995</v>
      </c>
      <c r="F51" s="28">
        <v>-43.116990999999999</v>
      </c>
      <c r="G51" s="28">
        <v>2419.756591796875</v>
      </c>
      <c r="H51" s="28">
        <v>1</v>
      </c>
      <c r="I51" s="28">
        <v>0</v>
      </c>
      <c r="J51" s="28">
        <v>0</v>
      </c>
      <c r="K51" s="28">
        <v>0</v>
      </c>
      <c r="L51" s="25">
        <v>1</v>
      </c>
      <c r="M51" s="26"/>
    </row>
    <row r="52" spans="1:13" ht="14.25" customHeight="1" x14ac:dyDescent="0.2">
      <c r="A52" s="27" t="s">
        <v>39</v>
      </c>
      <c r="B52" s="28" t="s">
        <v>46</v>
      </c>
      <c r="C52" s="28">
        <v>1</v>
      </c>
      <c r="D52" s="28">
        <v>6</v>
      </c>
      <c r="E52" s="28">
        <v>-73.618352999999999</v>
      </c>
      <c r="F52" s="28">
        <v>-43.117502999999999</v>
      </c>
      <c r="G52" s="28">
        <v>3091.408935546875</v>
      </c>
      <c r="H52" s="28">
        <v>1</v>
      </c>
      <c r="I52" s="28">
        <v>0</v>
      </c>
      <c r="J52" s="28">
        <v>0</v>
      </c>
      <c r="K52" s="28">
        <v>0</v>
      </c>
      <c r="L52" s="24">
        <v>1</v>
      </c>
      <c r="M52" s="26"/>
    </row>
    <row r="53" spans="1:13" ht="14.25" customHeight="1" x14ac:dyDescent="0.2">
      <c r="A53" s="27" t="s">
        <v>39</v>
      </c>
      <c r="B53" s="28" t="s">
        <v>46</v>
      </c>
      <c r="C53" s="28">
        <v>1</v>
      </c>
      <c r="D53" s="28">
        <v>7</v>
      </c>
      <c r="E53" s="28">
        <v>-73.611630000000005</v>
      </c>
      <c r="F53" s="28">
        <v>-43.117787</v>
      </c>
      <c r="G53" s="28">
        <v>3639.493896484375</v>
      </c>
      <c r="H53" s="28">
        <v>1</v>
      </c>
      <c r="I53" s="28">
        <v>0</v>
      </c>
      <c r="J53" s="28">
        <v>0</v>
      </c>
      <c r="K53" s="28">
        <v>0</v>
      </c>
      <c r="L53" s="25">
        <v>1</v>
      </c>
      <c r="M53" s="26"/>
    </row>
    <row r="54" spans="1:13" ht="14.25" customHeight="1" x14ac:dyDescent="0.2">
      <c r="A54" s="27" t="s">
        <v>39</v>
      </c>
      <c r="B54" s="28" t="s">
        <v>46</v>
      </c>
      <c r="C54" s="28">
        <v>1</v>
      </c>
      <c r="D54" s="28">
        <v>8</v>
      </c>
      <c r="E54" s="28">
        <v>-73.605230000000006</v>
      </c>
      <c r="F54" s="28">
        <v>-43.116666000000002</v>
      </c>
      <c r="G54" s="28">
        <v>4209.4111328125</v>
      </c>
      <c r="H54" s="28">
        <v>1</v>
      </c>
      <c r="I54" s="28">
        <v>0</v>
      </c>
      <c r="J54" s="28">
        <v>0</v>
      </c>
      <c r="K54" s="28">
        <v>0</v>
      </c>
      <c r="L54" s="24">
        <v>1</v>
      </c>
      <c r="M54" s="26"/>
    </row>
    <row r="55" spans="1:13" ht="14.25" customHeight="1" x14ac:dyDescent="0.2">
      <c r="A55" s="27" t="s">
        <v>39</v>
      </c>
      <c r="B55" s="28" t="s">
        <v>46</v>
      </c>
      <c r="C55" s="28">
        <v>1</v>
      </c>
      <c r="D55" s="28">
        <v>9</v>
      </c>
      <c r="E55" s="28">
        <v>-73.594497000000004</v>
      </c>
      <c r="F55" s="28">
        <v>-43.118026999999998</v>
      </c>
      <c r="G55" s="28">
        <v>5161.30517578125</v>
      </c>
      <c r="H55" s="28">
        <v>1</v>
      </c>
      <c r="I55" s="28">
        <v>0</v>
      </c>
      <c r="J55" s="28">
        <v>0</v>
      </c>
      <c r="K55" s="28">
        <v>0</v>
      </c>
      <c r="L55" s="25">
        <v>0</v>
      </c>
      <c r="M55" s="26"/>
    </row>
    <row r="56" spans="1:13" ht="14.25" customHeight="1" x14ac:dyDescent="0.2">
      <c r="A56" s="27" t="s">
        <v>39</v>
      </c>
      <c r="B56" s="28" t="s">
        <v>46</v>
      </c>
      <c r="C56" s="28">
        <v>1</v>
      </c>
      <c r="D56" s="28">
        <v>10</v>
      </c>
      <c r="E56" s="28">
        <v>-73.574956</v>
      </c>
      <c r="F56" s="28">
        <v>-43.116563999999997</v>
      </c>
      <c r="G56" s="28">
        <v>6842.19189453125</v>
      </c>
      <c r="H56" s="28">
        <v>1</v>
      </c>
      <c r="I56" s="28">
        <v>0</v>
      </c>
      <c r="J56" s="28">
        <v>0</v>
      </c>
      <c r="K56" s="28">
        <v>0</v>
      </c>
      <c r="L56" s="24">
        <v>0</v>
      </c>
      <c r="M56" s="26"/>
    </row>
    <row r="57" spans="1:13" ht="14.25" customHeight="1" x14ac:dyDescent="0.2">
      <c r="A57" s="27" t="s">
        <v>39</v>
      </c>
      <c r="B57" s="28" t="s">
        <v>46</v>
      </c>
      <c r="C57" s="28">
        <v>1</v>
      </c>
      <c r="D57" s="28">
        <v>11</v>
      </c>
      <c r="E57" s="28">
        <v>-73.568944999999999</v>
      </c>
      <c r="F57" s="28">
        <v>-43.113900000000001</v>
      </c>
      <c r="G57" s="28">
        <v>7425.3056640625</v>
      </c>
      <c r="H57" s="28">
        <v>1</v>
      </c>
      <c r="I57" s="28">
        <v>1</v>
      </c>
      <c r="J57" s="28">
        <v>0</v>
      </c>
      <c r="K57" s="28">
        <v>0.05</v>
      </c>
      <c r="L57" s="25">
        <v>0</v>
      </c>
      <c r="M57" s="26"/>
    </row>
  </sheetData>
  <mergeCells count="9">
    <mergeCell ref="A2:M2"/>
    <mergeCell ref="F6:G6"/>
    <mergeCell ref="H6:L6"/>
    <mergeCell ref="F7:G7"/>
    <mergeCell ref="H7:L7"/>
    <mergeCell ref="A6:B6"/>
    <mergeCell ref="A7:B7"/>
    <mergeCell ref="C6:E6"/>
    <mergeCell ref="C7:E7"/>
  </mergeCells>
  <printOptions horizontalCentered="1"/>
  <pageMargins left="0.70866141732283472" right="0.70866141732283472" top="0.74803149606299213" bottom="0.74803149606299213" header="0.31496062992125984" footer="0.31496062992125984"/>
  <pageSetup paperSize="14" scale="74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23"/>
  <sheetViews>
    <sheetView zoomScale="90" zoomScaleNormal="90" workbookViewId="0">
      <selection activeCell="I10" sqref="I10"/>
    </sheetView>
  </sheetViews>
  <sheetFormatPr baseColWidth="10" defaultRowHeight="15" x14ac:dyDescent="0.25"/>
  <cols>
    <col min="1" max="1" width="5.42578125" style="7" customWidth="1"/>
    <col min="2" max="2" width="9.140625" style="7" customWidth="1"/>
    <col min="3" max="3" width="11.7109375" style="7" bestFit="1" customWidth="1"/>
    <col min="4" max="4" width="15.42578125" style="7" customWidth="1"/>
    <col min="5" max="7" width="16.28515625" style="7" customWidth="1"/>
    <col min="8" max="8" width="11.7109375" style="7" customWidth="1"/>
    <col min="9" max="9" width="36.140625" bestFit="1" customWidth="1"/>
    <col min="10" max="10" width="6.140625" bestFit="1" customWidth="1"/>
  </cols>
  <sheetData>
    <row r="1" spans="1:8" x14ac:dyDescent="0.25">
      <c r="A1"/>
      <c r="B1"/>
      <c r="C1"/>
      <c r="D1"/>
      <c r="E1"/>
      <c r="F1"/>
      <c r="G1"/>
      <c r="H1"/>
    </row>
    <row r="2" spans="1:8" ht="16.5" x14ac:dyDescent="0.25">
      <c r="A2" s="52" t="str">
        <f>"HORAS DE PASADA PROGRAMADA DE LA UNIDAD DE NEGOCIO ("&amp;A7&amp;" - "&amp;C7&amp;")"</f>
        <v>HORAS DE PASADA PROGRAMADA DE LA UNIDAD DE NEGOCIO (L2 - NORMAL)</v>
      </c>
      <c r="B2" s="52"/>
      <c r="C2" s="52"/>
      <c r="D2" s="52"/>
      <c r="E2" s="52"/>
      <c r="F2" s="52"/>
      <c r="G2" s="52"/>
      <c r="H2" s="52"/>
    </row>
    <row r="3" spans="1:8" x14ac:dyDescent="0.25">
      <c r="A3"/>
      <c r="B3"/>
      <c r="C3"/>
      <c r="D3"/>
      <c r="E3"/>
      <c r="F3"/>
      <c r="G3"/>
      <c r="H3"/>
    </row>
    <row r="4" spans="1:8" s="8" customFormat="1" x14ac:dyDescent="0.25">
      <c r="A4" s="8" t="s">
        <v>31</v>
      </c>
    </row>
    <row r="5" spans="1:8" x14ac:dyDescent="0.25">
      <c r="A5"/>
      <c r="B5"/>
      <c r="C5"/>
      <c r="D5"/>
      <c r="E5"/>
      <c r="F5"/>
      <c r="G5"/>
      <c r="H5"/>
    </row>
    <row r="6" spans="1:8" x14ac:dyDescent="0.25">
      <c r="A6" s="59" t="s">
        <v>13</v>
      </c>
      <c r="B6" s="60"/>
      <c r="C6" s="59" t="s">
        <v>28</v>
      </c>
      <c r="D6" s="64"/>
      <c r="E6" s="14" t="s">
        <v>34</v>
      </c>
      <c r="F6" s="14" t="s">
        <v>35</v>
      </c>
      <c r="G6"/>
      <c r="H6"/>
    </row>
    <row r="7" spans="1:8" x14ac:dyDescent="0.25">
      <c r="A7" s="61" t="str">
        <f>+TAPA!D11</f>
        <v>L2</v>
      </c>
      <c r="B7" s="62"/>
      <c r="C7" s="61" t="str">
        <f>+TAPA!B16</f>
        <v>NORMAL</v>
      </c>
      <c r="D7" s="65"/>
      <c r="E7" s="20">
        <f>+TAPA!C16</f>
        <v>44256</v>
      </c>
      <c r="F7" s="20">
        <f>+TAPA!D16</f>
        <v>44286</v>
      </c>
      <c r="G7"/>
      <c r="H7"/>
    </row>
    <row r="8" spans="1:8" x14ac:dyDescent="0.25">
      <c r="A8"/>
      <c r="B8"/>
      <c r="C8"/>
      <c r="D8"/>
      <c r="E8"/>
      <c r="F8"/>
      <c r="G8"/>
      <c r="H8"/>
    </row>
    <row r="9" spans="1:8" s="8" customFormat="1" x14ac:dyDescent="0.25">
      <c r="A9" s="8" t="s">
        <v>30</v>
      </c>
    </row>
    <row r="10" spans="1:8" ht="27" customHeight="1" x14ac:dyDescent="0.25"/>
    <row r="11" spans="1:8" ht="53.25" customHeight="1" x14ac:dyDescent="0.25">
      <c r="A11" s="31" t="s">
        <v>13</v>
      </c>
      <c r="B11" s="32" t="s">
        <v>1</v>
      </c>
      <c r="C11" s="32" t="s">
        <v>2</v>
      </c>
      <c r="D11" s="32" t="s">
        <v>14</v>
      </c>
      <c r="E11" s="32" t="s">
        <v>15</v>
      </c>
      <c r="F11" s="32" t="s">
        <v>16</v>
      </c>
      <c r="G11" s="32" t="s">
        <v>17</v>
      </c>
      <c r="H11" s="33" t="s">
        <v>18</v>
      </c>
    </row>
    <row r="12" spans="1:8" s="21" customFormat="1" x14ac:dyDescent="0.25">
      <c r="A12" s="30" t="s">
        <v>39</v>
      </c>
      <c r="B12" s="22">
        <v>2</v>
      </c>
      <c r="C12" s="22">
        <v>0</v>
      </c>
      <c r="D12" s="22">
        <v>1</v>
      </c>
      <c r="E12" s="40" t="s">
        <v>42</v>
      </c>
      <c r="F12" s="41" t="s">
        <v>59</v>
      </c>
      <c r="G12" s="40" t="s">
        <v>53</v>
      </c>
      <c r="H12" s="34" t="s">
        <v>43</v>
      </c>
    </row>
    <row r="13" spans="1:8" s="21" customFormat="1" x14ac:dyDescent="0.25">
      <c r="A13" s="30" t="s">
        <v>39</v>
      </c>
      <c r="B13" s="22">
        <v>2</v>
      </c>
      <c r="C13" s="22">
        <v>0</v>
      </c>
      <c r="D13" s="22">
        <v>1</v>
      </c>
      <c r="E13" s="40" t="s">
        <v>53</v>
      </c>
      <c r="F13" s="41" t="s">
        <v>60</v>
      </c>
      <c r="G13" s="40" t="s">
        <v>53</v>
      </c>
      <c r="H13" s="34" t="s">
        <v>43</v>
      </c>
    </row>
    <row r="14" spans="1:8" s="21" customFormat="1" x14ac:dyDescent="0.25">
      <c r="A14" s="30" t="s">
        <v>39</v>
      </c>
      <c r="B14" s="22">
        <v>2</v>
      </c>
      <c r="C14" s="22">
        <v>0</v>
      </c>
      <c r="D14" s="22">
        <v>1</v>
      </c>
      <c r="E14" s="40" t="s">
        <v>53</v>
      </c>
      <c r="F14" s="41" t="s">
        <v>61</v>
      </c>
      <c r="G14" s="42" t="s">
        <v>42</v>
      </c>
      <c r="H14" s="34" t="s">
        <v>43</v>
      </c>
    </row>
    <row r="15" spans="1:8" x14ac:dyDescent="0.25">
      <c r="A15" s="30" t="s">
        <v>39</v>
      </c>
      <c r="B15" s="22">
        <v>2</v>
      </c>
      <c r="C15" s="22">
        <v>0</v>
      </c>
      <c r="D15" s="22">
        <v>1</v>
      </c>
      <c r="E15" s="40" t="s">
        <v>53</v>
      </c>
      <c r="F15" s="41" t="s">
        <v>62</v>
      </c>
      <c r="G15" s="40" t="s">
        <v>42</v>
      </c>
      <c r="H15" s="34" t="s">
        <v>43</v>
      </c>
    </row>
    <row r="16" spans="1:8" s="21" customFormat="1" x14ac:dyDescent="0.25">
      <c r="A16" s="30" t="s">
        <v>39</v>
      </c>
      <c r="B16" s="22">
        <v>2</v>
      </c>
      <c r="C16" s="22">
        <v>0</v>
      </c>
      <c r="D16" s="22">
        <v>1</v>
      </c>
      <c r="E16" s="40" t="s">
        <v>42</v>
      </c>
      <c r="F16" s="41" t="s">
        <v>63</v>
      </c>
      <c r="G16" s="40" t="s">
        <v>42</v>
      </c>
      <c r="H16" s="34" t="s">
        <v>44</v>
      </c>
    </row>
    <row r="17" spans="1:9" s="21" customFormat="1" x14ac:dyDescent="0.25">
      <c r="A17" s="30" t="s">
        <v>39</v>
      </c>
      <c r="B17" s="22">
        <v>2</v>
      </c>
      <c r="C17" s="22">
        <v>0</v>
      </c>
      <c r="D17" s="22">
        <v>1</v>
      </c>
      <c r="E17" s="40" t="s">
        <v>42</v>
      </c>
      <c r="F17" s="41" t="s">
        <v>64</v>
      </c>
      <c r="G17" s="40" t="s">
        <v>42</v>
      </c>
      <c r="H17" s="34" t="s">
        <v>44</v>
      </c>
    </row>
    <row r="18" spans="1:9" s="21" customFormat="1" x14ac:dyDescent="0.25">
      <c r="A18" s="30" t="s">
        <v>39</v>
      </c>
      <c r="B18" s="22">
        <v>2</v>
      </c>
      <c r="C18" s="22">
        <v>0</v>
      </c>
      <c r="D18" s="22">
        <v>1</v>
      </c>
      <c r="E18" s="40" t="s">
        <v>42</v>
      </c>
      <c r="F18" s="41" t="s">
        <v>65</v>
      </c>
      <c r="G18" s="40" t="s">
        <v>42</v>
      </c>
      <c r="H18" s="34" t="s">
        <v>45</v>
      </c>
    </row>
    <row r="19" spans="1:9" s="21" customFormat="1" x14ac:dyDescent="0.25">
      <c r="A19" s="30" t="s">
        <v>39</v>
      </c>
      <c r="B19" s="22">
        <v>2</v>
      </c>
      <c r="C19" s="22">
        <v>0</v>
      </c>
      <c r="D19" s="22">
        <v>1</v>
      </c>
      <c r="E19" s="40" t="s">
        <v>42</v>
      </c>
      <c r="F19" s="41" t="s">
        <v>64</v>
      </c>
      <c r="G19" s="40" t="s">
        <v>42</v>
      </c>
      <c r="H19" s="34" t="s">
        <v>45</v>
      </c>
      <c r="I19" s="29"/>
    </row>
    <row r="20" spans="1:9" x14ac:dyDescent="0.25">
      <c r="A20" s="30" t="s">
        <v>39</v>
      </c>
      <c r="B20" s="22" t="s">
        <v>41</v>
      </c>
      <c r="C20" s="22">
        <v>0</v>
      </c>
      <c r="D20" s="22">
        <v>1</v>
      </c>
      <c r="E20" s="40" t="s">
        <v>42</v>
      </c>
      <c r="F20" s="41" t="s">
        <v>49</v>
      </c>
      <c r="G20" s="40" t="s">
        <v>42</v>
      </c>
      <c r="H20" s="34" t="s">
        <v>43</v>
      </c>
    </row>
    <row r="21" spans="1:9" x14ac:dyDescent="0.25">
      <c r="A21" s="30" t="s">
        <v>39</v>
      </c>
      <c r="B21" s="22" t="s">
        <v>41</v>
      </c>
      <c r="C21" s="22">
        <v>0</v>
      </c>
      <c r="D21" s="22">
        <v>1</v>
      </c>
      <c r="E21" s="40" t="s">
        <v>42</v>
      </c>
      <c r="F21" s="41" t="s">
        <v>50</v>
      </c>
      <c r="G21" s="40" t="s">
        <v>42</v>
      </c>
      <c r="H21" s="34" t="s">
        <v>43</v>
      </c>
    </row>
    <row r="22" spans="1:9" x14ac:dyDescent="0.25">
      <c r="A22" s="30" t="s">
        <v>39</v>
      </c>
      <c r="B22" s="22" t="s">
        <v>41</v>
      </c>
      <c r="C22" s="22">
        <v>0</v>
      </c>
      <c r="D22" s="22">
        <v>1</v>
      </c>
      <c r="E22" s="40" t="s">
        <v>42</v>
      </c>
      <c r="F22" s="41" t="s">
        <v>51</v>
      </c>
      <c r="G22" s="40" t="s">
        <v>42</v>
      </c>
      <c r="H22" s="34" t="s">
        <v>43</v>
      </c>
    </row>
    <row r="23" spans="1:9" x14ac:dyDescent="0.25">
      <c r="A23" s="30" t="s">
        <v>39</v>
      </c>
      <c r="B23" s="22" t="s">
        <v>41</v>
      </c>
      <c r="C23" s="22">
        <v>0</v>
      </c>
      <c r="D23" s="22">
        <v>1</v>
      </c>
      <c r="E23" s="40" t="s">
        <v>42</v>
      </c>
      <c r="F23" s="41" t="s">
        <v>52</v>
      </c>
      <c r="G23" s="40" t="s">
        <v>42</v>
      </c>
      <c r="H23" s="34" t="s">
        <v>43</v>
      </c>
    </row>
  </sheetData>
  <mergeCells count="5">
    <mergeCell ref="A7:B7"/>
    <mergeCell ref="C6:D6"/>
    <mergeCell ref="C7:D7"/>
    <mergeCell ref="A6:B6"/>
    <mergeCell ref="A2:H2"/>
  </mergeCells>
  <printOptions horizontalCentered="1"/>
  <pageMargins left="0.70866141732283472" right="0.70866141732283472" top="0.74803149606299213" bottom="0.74803149606299213" header="0.31496062992125984" footer="0.31496062992125984"/>
  <pageSetup paperSize="14" scale="65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TAPA</vt:lpstr>
      <vt:lpstr>Hoja1</vt:lpstr>
      <vt:lpstr>PC</vt:lpstr>
      <vt:lpstr>LPP</vt:lpstr>
      <vt:lpstr>TAPA!Área_de_impresión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Jimena Elena Parra Morgado</dc:creator>
  <cp:lastModifiedBy>Fabián José Bruna Segura</cp:lastModifiedBy>
  <cp:lastPrinted>2020-12-29T13:56:03Z</cp:lastPrinted>
  <dcterms:created xsi:type="dcterms:W3CDTF">2016-02-04T18:46:24Z</dcterms:created>
  <dcterms:modified xsi:type="dcterms:W3CDTF">2021-02-24T16:26:23Z</dcterms:modified>
</cp:coreProperties>
</file>